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firstSheet="3" activeTab="14"/>
  </bookViews>
  <sheets>
    <sheet name="Class 18" sheetId="1" r:id="rId1"/>
    <sheet name="Class 8" sheetId="3" r:id="rId2"/>
    <sheet name="Class 7" sheetId="4" r:id="rId3"/>
    <sheet name="Class 2" sheetId="6" r:id="rId4"/>
    <sheet name="Class 1" sheetId="2" r:id="rId5"/>
    <sheet name="Class 15" sheetId="8" r:id="rId6"/>
    <sheet name="Class 16" sheetId="9" r:id="rId7"/>
    <sheet name="Class 19" sheetId="10" r:id="rId8"/>
    <sheet name="Class 10" sheetId="7" r:id="rId9"/>
    <sheet name="Class 20" sheetId="11" r:id="rId10"/>
    <sheet name="Class 21" sheetId="12" r:id="rId11"/>
    <sheet name="Class 22" sheetId="13" r:id="rId12"/>
    <sheet name="Class 23" sheetId="14" r:id="rId13"/>
    <sheet name="Class 6" sheetId="15" r:id="rId14"/>
    <sheet name="Class 4" sheetId="5" r:id="rId15"/>
    <sheet name="Class 3" sheetId="16" r:id="rId16"/>
    <sheet name="Class 5" sheetId="17" r:id="rId17"/>
    <sheet name="Class 14" sheetId="18" r:id="rId18"/>
    <sheet name="Class 12" sheetId="19" r:id="rId19"/>
    <sheet name="Class 13" sheetId="20" r:id="rId20"/>
    <sheet name="Class 11" sheetId="21" r:id="rId21"/>
    <sheet name="Class 16A" sheetId="22" r:id="rId22"/>
  </sheets>
  <definedNames>
    <definedName name="_xlnm.Print_Area" localSheetId="4">'Class 1'!$DJ$1:$DN$23</definedName>
    <definedName name="_xlnm.Print_Area" localSheetId="8">'Class 10'!$AD$7:$AH$37</definedName>
    <definedName name="_xlnm.Print_Area" localSheetId="20">'Class 11'!$R$6:$V$10</definedName>
    <definedName name="_xlnm.Print_Area" localSheetId="18">'Class 12'!$R$6:$V$16</definedName>
    <definedName name="_xlnm.Print_Area" localSheetId="19">'Class 13'!$R$7:$V$39</definedName>
    <definedName name="_xlnm.Print_Area" localSheetId="17">'Class 14'!$R$6:$V$15</definedName>
    <definedName name="_xlnm.Print_Area" localSheetId="5">'Class 15'!$BQ$7:$BU$39</definedName>
    <definedName name="_xlnm.Print_Area" localSheetId="6">'Class 16'!$BH$7:$BL$39</definedName>
    <definedName name="_xlnm.Print_Area" localSheetId="21">'Class 16A'!$BH$7:$BL$39</definedName>
    <definedName name="_xlnm.Print_Area" localSheetId="0">'Class 18'!$BH$7:$BL$34</definedName>
    <definedName name="_xlnm.Print_Area" localSheetId="7">'Class 19'!$BH$7:$BL$39</definedName>
    <definedName name="_xlnm.Print_Area" localSheetId="3">'Class 2'!$EQ$7:$ET$16</definedName>
    <definedName name="_xlnm.Print_Area" localSheetId="9">'Class 20'!$P$7:$T$39</definedName>
    <definedName name="_xlnm.Print_Area" localSheetId="10">'Class 21'!$P$7:$T$38</definedName>
    <definedName name="_xlnm.Print_Area" localSheetId="11">'Class 22'!$P$7:$T$38</definedName>
    <definedName name="_xlnm.Print_Area" localSheetId="12">'Class 23'!$P$7:$T$38</definedName>
    <definedName name="_xlnm.Print_Area" localSheetId="15">'Class 3'!$BH$7:$BL$20</definedName>
    <definedName name="_xlnm.Print_Area" localSheetId="14">'Class 4'!$BE$7:$BI$20</definedName>
    <definedName name="_xlnm.Print_Area" localSheetId="16">'Class 5'!$BH$7:$BL$13</definedName>
    <definedName name="_xlnm.Print_Area" localSheetId="13">'Class 6'!$BE$7:$BI$39</definedName>
    <definedName name="_xlnm.Print_Area" localSheetId="2">'Class 7'!$BE$7:$BI$39</definedName>
    <definedName name="_xlnm.Print_Area" localSheetId="1">'Class 8'!$BE$7:$BI$39</definedName>
    <definedName name="_xlnm.Print_Titles" localSheetId="4">'Class 1'!$A:$E,'Class 1'!$1:$6</definedName>
    <definedName name="_xlnm.Print_Titles" localSheetId="8">'Class 10'!$A:$E,'Class 10'!$1:$6</definedName>
    <definedName name="_xlnm.Print_Titles" localSheetId="20">'Class 11'!$A:$E,'Class 11'!$1:$6</definedName>
    <definedName name="_xlnm.Print_Titles" localSheetId="18">'Class 12'!$A:$E,'Class 12'!$1:$6</definedName>
    <definedName name="_xlnm.Print_Titles" localSheetId="19">'Class 13'!$A:$E,'Class 13'!$1:$6</definedName>
    <definedName name="_xlnm.Print_Titles" localSheetId="17">'Class 14'!$A:$E,'Class 14'!$1:$6</definedName>
    <definedName name="_xlnm.Print_Titles" localSheetId="5">'Class 15'!$A:$E,'Class 15'!$1:$6</definedName>
    <definedName name="_xlnm.Print_Titles" localSheetId="6">'Class 16'!$A:$E,'Class 16'!$1:$6</definedName>
    <definedName name="_xlnm.Print_Titles" localSheetId="21">'Class 16A'!$A:$E,'Class 16A'!$1:$6</definedName>
    <definedName name="_xlnm.Print_Titles" localSheetId="0">'Class 18'!$A:$E,'Class 18'!$1:$6</definedName>
    <definedName name="_xlnm.Print_Titles" localSheetId="7">'Class 19'!$A:$E,'Class 19'!$1:$6</definedName>
    <definedName name="_xlnm.Print_Titles" localSheetId="3">'Class 2'!$A:$E,'Class 2'!$1:$6</definedName>
    <definedName name="_xlnm.Print_Titles" localSheetId="9">'Class 20'!$A:$C,'Class 20'!$1:$6</definedName>
    <definedName name="_xlnm.Print_Titles" localSheetId="10">'Class 21'!$A:$C,'Class 21'!$1:$6</definedName>
    <definedName name="_xlnm.Print_Titles" localSheetId="11">'Class 22'!$A:$C,'Class 22'!$1:$6</definedName>
    <definedName name="_xlnm.Print_Titles" localSheetId="12">'Class 23'!$A:$C,'Class 23'!$1:$6</definedName>
    <definedName name="_xlnm.Print_Titles" localSheetId="15">'Class 3'!$A:$E,'Class 3'!$1:$6</definedName>
    <definedName name="_xlnm.Print_Titles" localSheetId="14">'Class 4'!$A:$E,'Class 4'!$1:$6</definedName>
    <definedName name="_xlnm.Print_Titles" localSheetId="16">'Class 5'!$A:$E,'Class 5'!$1:$6</definedName>
    <definedName name="_xlnm.Print_Titles" localSheetId="13">'Class 6'!$A:$E,'Class 6'!$1:$6</definedName>
    <definedName name="_xlnm.Print_Titles" localSheetId="2">'Class 7'!$A:$E,'Class 7'!$1:$6</definedName>
    <definedName name="_xlnm.Print_Titles" localSheetId="1">'Class 8'!$A:$E,'Class 8'!$1:$6</definedName>
  </definedNames>
  <calcPr calcId="145621"/>
</workbook>
</file>

<file path=xl/calcChain.xml><?xml version="1.0" encoding="utf-8"?>
<calcChain xmlns="http://schemas.openxmlformats.org/spreadsheetml/2006/main">
  <c r="H1" i="15" l="1"/>
  <c r="N10" i="11"/>
  <c r="J10" i="11"/>
  <c r="F10" i="11"/>
  <c r="P10" i="11" s="1"/>
  <c r="S10" i="11" s="1"/>
  <c r="N59" i="14"/>
  <c r="J59" i="14"/>
  <c r="F59" i="14"/>
  <c r="N52" i="14"/>
  <c r="J52" i="14"/>
  <c r="F52" i="14"/>
  <c r="N40" i="14"/>
  <c r="J40" i="14"/>
  <c r="F40" i="14"/>
  <c r="N28" i="14"/>
  <c r="J28" i="14"/>
  <c r="F28" i="14"/>
  <c r="T10" i="4"/>
  <c r="BE13" i="1"/>
  <c r="AM13" i="1"/>
  <c r="U13" i="1"/>
  <c r="AX12" i="1"/>
  <c r="AF12" i="1"/>
  <c r="N12" i="1"/>
  <c r="AX11" i="1"/>
  <c r="AF11" i="1"/>
  <c r="N11" i="1"/>
  <c r="AX10" i="1"/>
  <c r="AF10" i="1"/>
  <c r="N10" i="1"/>
  <c r="AX9" i="1"/>
  <c r="AF9" i="1"/>
  <c r="N9" i="1"/>
  <c r="AX8" i="1"/>
  <c r="AF8" i="1"/>
  <c r="N8" i="1"/>
  <c r="AX7" i="1"/>
  <c r="AF7" i="1"/>
  <c r="N7" i="1"/>
  <c r="BB9" i="5"/>
  <c r="AU9" i="5"/>
  <c r="AV9" i="5" s="1"/>
  <c r="AX9" i="5" s="1"/>
  <c r="AK9" i="5"/>
  <c r="AE9" i="5"/>
  <c r="AG9" i="5" s="1"/>
  <c r="AD9" i="5"/>
  <c r="T9" i="5"/>
  <c r="M9" i="5"/>
  <c r="N9" i="5" s="1"/>
  <c r="P9" i="5" s="1"/>
  <c r="BB15" i="5"/>
  <c r="AU15" i="5"/>
  <c r="AV15" i="5" s="1"/>
  <c r="AX15" i="5" s="1"/>
  <c r="AK15" i="5"/>
  <c r="AD15" i="5"/>
  <c r="AE15" i="5" s="1"/>
  <c r="AG15" i="5" s="1"/>
  <c r="T15" i="5"/>
  <c r="M15" i="5"/>
  <c r="N15" i="5" s="1"/>
  <c r="P15" i="5" s="1"/>
  <c r="BB14" i="5"/>
  <c r="AV14" i="5"/>
  <c r="AX14" i="5" s="1"/>
  <c r="AU14" i="5"/>
  <c r="AK14" i="5"/>
  <c r="AD14" i="5"/>
  <c r="AE14" i="5" s="1"/>
  <c r="AG14" i="5" s="1"/>
  <c r="T14" i="5"/>
  <c r="M14" i="5"/>
  <c r="N14" i="5" s="1"/>
  <c r="P14" i="5" s="1"/>
  <c r="BE8" i="17"/>
  <c r="AX8" i="17"/>
  <c r="AY8" i="17" s="1"/>
  <c r="BA8" i="17" s="1"/>
  <c r="BF8" i="17" s="1"/>
  <c r="AM8" i="17"/>
  <c r="AF8" i="17"/>
  <c r="AG8" i="17" s="1"/>
  <c r="AI8" i="17" s="1"/>
  <c r="U8" i="17"/>
  <c r="N8" i="17"/>
  <c r="O8" i="17" s="1"/>
  <c r="Q8" i="17" s="1"/>
  <c r="N7" i="12"/>
  <c r="J7" i="12"/>
  <c r="F7" i="12"/>
  <c r="P7" i="12" s="1"/>
  <c r="V8" i="17" l="1"/>
  <c r="BH8" i="17" s="1"/>
  <c r="AN8" i="17"/>
  <c r="BI8" i="17" s="1"/>
  <c r="BC9" i="5"/>
  <c r="AL14" i="5"/>
  <c r="BF14" i="5" s="1"/>
  <c r="AF13" i="1"/>
  <c r="AG13" i="1" s="1"/>
  <c r="AH13" i="1" s="1"/>
  <c r="AN13" i="1" s="1"/>
  <c r="BI13" i="1" s="1"/>
  <c r="N13" i="1"/>
  <c r="O13" i="1" s="1"/>
  <c r="P13" i="1" s="1"/>
  <c r="V13" i="1" s="1"/>
  <c r="BH13" i="1" s="1"/>
  <c r="BK13" i="1" s="1"/>
  <c r="AX13" i="1"/>
  <c r="AY13" i="1" s="1"/>
  <c r="AZ13" i="1" s="1"/>
  <c r="BF13" i="1" s="1"/>
  <c r="U9" i="5"/>
  <c r="BE9" i="5" s="1"/>
  <c r="BC15" i="5"/>
  <c r="AL9" i="5"/>
  <c r="BF9" i="5" s="1"/>
  <c r="U15" i="5"/>
  <c r="BE15" i="5" s="1"/>
  <c r="AL15" i="5"/>
  <c r="BF15" i="5" s="1"/>
  <c r="U14" i="5"/>
  <c r="BE14" i="5" s="1"/>
  <c r="BC14" i="5"/>
  <c r="S7" i="12"/>
  <c r="BE13" i="22"/>
  <c r="AM13" i="22"/>
  <c r="U13" i="22"/>
  <c r="AW12" i="22"/>
  <c r="AE12" i="22"/>
  <c r="M12" i="22"/>
  <c r="AW11" i="22"/>
  <c r="AE11" i="22"/>
  <c r="M11" i="22"/>
  <c r="AW10" i="22"/>
  <c r="AE10" i="22"/>
  <c r="M10" i="22"/>
  <c r="AW9" i="22"/>
  <c r="AE9" i="22"/>
  <c r="M9" i="22"/>
  <c r="AW8" i="22"/>
  <c r="AE8" i="22"/>
  <c r="M8" i="22"/>
  <c r="AW7" i="22"/>
  <c r="AE7" i="22"/>
  <c r="M7" i="22"/>
  <c r="BL2" i="22"/>
  <c r="BL1" i="22"/>
  <c r="AR1" i="22"/>
  <c r="Z1" i="22"/>
  <c r="H1" i="22"/>
  <c r="P8" i="21"/>
  <c r="L8" i="21"/>
  <c r="S8" i="21" s="1"/>
  <c r="H8" i="21"/>
  <c r="R8" i="21" s="1"/>
  <c r="P10" i="21"/>
  <c r="L10" i="21"/>
  <c r="S10" i="21" s="1"/>
  <c r="H10" i="21"/>
  <c r="R10" i="21" s="1"/>
  <c r="V2" i="21"/>
  <c r="V1" i="21"/>
  <c r="P1" i="21"/>
  <c r="L1" i="21"/>
  <c r="H1" i="21"/>
  <c r="P12" i="19"/>
  <c r="L12" i="19"/>
  <c r="S12" i="19" s="1"/>
  <c r="H12" i="19"/>
  <c r="R12" i="19" s="1"/>
  <c r="P14" i="19"/>
  <c r="L14" i="19"/>
  <c r="S14" i="19" s="1"/>
  <c r="H14" i="19"/>
  <c r="R14" i="19" s="1"/>
  <c r="P8" i="19"/>
  <c r="L8" i="19"/>
  <c r="S8" i="19" s="1"/>
  <c r="H8" i="19"/>
  <c r="R8" i="19" s="1"/>
  <c r="P8" i="20"/>
  <c r="L8" i="20"/>
  <c r="S8" i="20" s="1"/>
  <c r="H8" i="20"/>
  <c r="R8" i="20" s="1"/>
  <c r="V2" i="20"/>
  <c r="V1" i="20"/>
  <c r="P1" i="20"/>
  <c r="L1" i="20"/>
  <c r="H1" i="20"/>
  <c r="P8" i="18"/>
  <c r="L8" i="18"/>
  <c r="S8" i="18" s="1"/>
  <c r="H8" i="18"/>
  <c r="R8" i="18" s="1"/>
  <c r="P14" i="18"/>
  <c r="L14" i="18"/>
  <c r="S14" i="18" s="1"/>
  <c r="H14" i="18"/>
  <c r="R14" i="18" s="1"/>
  <c r="P12" i="18"/>
  <c r="L12" i="18"/>
  <c r="S12" i="18" s="1"/>
  <c r="H12" i="18"/>
  <c r="R12" i="18" s="1"/>
  <c r="P10" i="19"/>
  <c r="L10" i="19"/>
  <c r="S10" i="19" s="1"/>
  <c r="H10" i="19"/>
  <c r="R10" i="19" s="1"/>
  <c r="V2" i="19"/>
  <c r="V1" i="19"/>
  <c r="P1" i="19"/>
  <c r="L1" i="19"/>
  <c r="H1" i="19"/>
  <c r="P10" i="18"/>
  <c r="L10" i="18"/>
  <c r="S10" i="18" s="1"/>
  <c r="H10" i="18"/>
  <c r="R10" i="18" s="1"/>
  <c r="V2" i="18"/>
  <c r="V1" i="18"/>
  <c r="P1" i="18"/>
  <c r="L1" i="18"/>
  <c r="H1" i="18"/>
  <c r="BE7" i="17"/>
  <c r="AX7" i="17"/>
  <c r="AY7" i="17" s="1"/>
  <c r="BA7" i="17" s="1"/>
  <c r="AM7" i="17"/>
  <c r="AF7" i="17"/>
  <c r="AG7" i="17" s="1"/>
  <c r="AI7" i="17" s="1"/>
  <c r="U7" i="17"/>
  <c r="N7" i="17"/>
  <c r="O7" i="17" s="1"/>
  <c r="Q7" i="17" s="1"/>
  <c r="BE12" i="17"/>
  <c r="AX12" i="17"/>
  <c r="AY12" i="17" s="1"/>
  <c r="BA12" i="17" s="1"/>
  <c r="BF12" i="17" s="1"/>
  <c r="AM12" i="17"/>
  <c r="AF12" i="17"/>
  <c r="AG12" i="17" s="1"/>
  <c r="AI12" i="17" s="1"/>
  <c r="U12" i="17"/>
  <c r="N12" i="17"/>
  <c r="O12" i="17" s="1"/>
  <c r="Q12" i="17" s="1"/>
  <c r="BE9" i="17"/>
  <c r="AX9" i="17"/>
  <c r="AY9" i="17" s="1"/>
  <c r="BA9" i="17" s="1"/>
  <c r="AM9" i="17"/>
  <c r="AF9" i="17"/>
  <c r="AG9" i="17" s="1"/>
  <c r="AI9" i="17" s="1"/>
  <c r="U9" i="17"/>
  <c r="N9" i="17"/>
  <c r="O9" i="17" s="1"/>
  <c r="Q9" i="17" s="1"/>
  <c r="BE10" i="17"/>
  <c r="AX10" i="17"/>
  <c r="AY10" i="17" s="1"/>
  <c r="BA10" i="17" s="1"/>
  <c r="BF10" i="17" s="1"/>
  <c r="AM10" i="17"/>
  <c r="AG10" i="17"/>
  <c r="AI10" i="17" s="1"/>
  <c r="AF10" i="17"/>
  <c r="U10" i="17"/>
  <c r="O10" i="17"/>
  <c r="Q10" i="17" s="1"/>
  <c r="V10" i="17" s="1"/>
  <c r="BH10" i="17" s="1"/>
  <c r="N10" i="17"/>
  <c r="BE11" i="17"/>
  <c r="AY11" i="17"/>
  <c r="BA11" i="17" s="1"/>
  <c r="BF11" i="17" s="1"/>
  <c r="AX11" i="17"/>
  <c r="AM11" i="17"/>
  <c r="AF11" i="17"/>
  <c r="AG11" i="17" s="1"/>
  <c r="AI11" i="17" s="1"/>
  <c r="U11" i="17"/>
  <c r="N11" i="17"/>
  <c r="O11" i="17" s="1"/>
  <c r="Q11" i="17" s="1"/>
  <c r="BL2" i="17"/>
  <c r="BL1" i="17"/>
  <c r="AR1" i="17"/>
  <c r="Z1" i="17"/>
  <c r="H1" i="17"/>
  <c r="BE10" i="16"/>
  <c r="AW10" i="16"/>
  <c r="AX10" i="16" s="1"/>
  <c r="AZ10" i="16" s="1"/>
  <c r="BF10" i="16" s="1"/>
  <c r="AM10" i="16"/>
  <c r="AE10" i="16"/>
  <c r="AF10" i="16" s="1"/>
  <c r="AH10" i="16" s="1"/>
  <c r="U10" i="16"/>
  <c r="M10" i="16"/>
  <c r="N10" i="16" s="1"/>
  <c r="P10" i="16" s="1"/>
  <c r="BE16" i="16"/>
  <c r="AX16" i="16"/>
  <c r="AZ16" i="16" s="1"/>
  <c r="AW16" i="16"/>
  <c r="AM16" i="16"/>
  <c r="AE16" i="16"/>
  <c r="AF16" i="16" s="1"/>
  <c r="AH16" i="16" s="1"/>
  <c r="U16" i="16"/>
  <c r="M16" i="16"/>
  <c r="N16" i="16" s="1"/>
  <c r="P16" i="16" s="1"/>
  <c r="BE18" i="16"/>
  <c r="AW18" i="16"/>
  <c r="AX18" i="16" s="1"/>
  <c r="AZ18" i="16" s="1"/>
  <c r="AM18" i="16"/>
  <c r="AE18" i="16"/>
  <c r="AF18" i="16" s="1"/>
  <c r="AH18" i="16" s="1"/>
  <c r="U18" i="16"/>
  <c r="M18" i="16"/>
  <c r="N18" i="16" s="1"/>
  <c r="P18" i="16" s="1"/>
  <c r="BE8" i="16"/>
  <c r="AW8" i="16"/>
  <c r="AX8" i="16" s="1"/>
  <c r="AZ8" i="16" s="1"/>
  <c r="BF8" i="16" s="1"/>
  <c r="AM8" i="16"/>
  <c r="AE8" i="16"/>
  <c r="AF8" i="16" s="1"/>
  <c r="AH8" i="16" s="1"/>
  <c r="U8" i="16"/>
  <c r="M8" i="16"/>
  <c r="N8" i="16" s="1"/>
  <c r="P8" i="16" s="1"/>
  <c r="BE15" i="16"/>
  <c r="AW15" i="16"/>
  <c r="AX15" i="16" s="1"/>
  <c r="AZ15" i="16" s="1"/>
  <c r="BF15" i="16" s="1"/>
  <c r="AM15" i="16"/>
  <c r="AE15" i="16"/>
  <c r="AF15" i="16" s="1"/>
  <c r="AH15" i="16" s="1"/>
  <c r="U15" i="16"/>
  <c r="M15" i="16"/>
  <c r="N15" i="16" s="1"/>
  <c r="P15" i="16" s="1"/>
  <c r="BE11" i="16"/>
  <c r="AX11" i="16"/>
  <c r="AZ11" i="16" s="1"/>
  <c r="BF11" i="16" s="1"/>
  <c r="AW11" i="16"/>
  <c r="AM11" i="16"/>
  <c r="AE11" i="16"/>
  <c r="AF11" i="16" s="1"/>
  <c r="AH11" i="16" s="1"/>
  <c r="U11" i="16"/>
  <c r="M11" i="16"/>
  <c r="N11" i="16" s="1"/>
  <c r="P11" i="16" s="1"/>
  <c r="BE14" i="16"/>
  <c r="AW14" i="16"/>
  <c r="AX14" i="16" s="1"/>
  <c r="AZ14" i="16" s="1"/>
  <c r="AM14" i="16"/>
  <c r="AE14" i="16"/>
  <c r="AF14" i="16" s="1"/>
  <c r="AH14" i="16" s="1"/>
  <c r="U14" i="16"/>
  <c r="M14" i="16"/>
  <c r="N14" i="16" s="1"/>
  <c r="P14" i="16" s="1"/>
  <c r="BE7" i="16"/>
  <c r="AW7" i="16"/>
  <c r="AX7" i="16" s="1"/>
  <c r="AZ7" i="16" s="1"/>
  <c r="BF7" i="16" s="1"/>
  <c r="AM7" i="16"/>
  <c r="AE7" i="16"/>
  <c r="AF7" i="16" s="1"/>
  <c r="AH7" i="16" s="1"/>
  <c r="U7" i="16"/>
  <c r="M7" i="16"/>
  <c r="N7" i="16" s="1"/>
  <c r="P7" i="16" s="1"/>
  <c r="BE17" i="16"/>
  <c r="AX17" i="16"/>
  <c r="AZ17" i="16" s="1"/>
  <c r="BF17" i="16" s="1"/>
  <c r="AW17" i="16"/>
  <c r="AM17" i="16"/>
  <c r="AE17" i="16"/>
  <c r="AF17" i="16" s="1"/>
  <c r="AH17" i="16" s="1"/>
  <c r="U17" i="16"/>
  <c r="M17" i="16"/>
  <c r="N17" i="16" s="1"/>
  <c r="P17" i="16" s="1"/>
  <c r="BE13" i="16"/>
  <c r="AW13" i="16"/>
  <c r="AX13" i="16" s="1"/>
  <c r="AZ13" i="16" s="1"/>
  <c r="AM13" i="16"/>
  <c r="AE13" i="16"/>
  <c r="AF13" i="16" s="1"/>
  <c r="AH13" i="16" s="1"/>
  <c r="U13" i="16"/>
  <c r="M13" i="16"/>
  <c r="N13" i="16" s="1"/>
  <c r="P13" i="16" s="1"/>
  <c r="BE19" i="16"/>
  <c r="AW19" i="16"/>
  <c r="AX19" i="16" s="1"/>
  <c r="AZ19" i="16" s="1"/>
  <c r="BF19" i="16" s="1"/>
  <c r="AM19" i="16"/>
  <c r="AF19" i="16"/>
  <c r="AH19" i="16" s="1"/>
  <c r="AN19" i="16" s="1"/>
  <c r="BI19" i="16" s="1"/>
  <c r="AE19" i="16"/>
  <c r="U19" i="16"/>
  <c r="M19" i="16"/>
  <c r="N19" i="16" s="1"/>
  <c r="P19" i="16" s="1"/>
  <c r="BE12" i="16"/>
  <c r="AW12" i="16"/>
  <c r="AX12" i="16" s="1"/>
  <c r="AZ12" i="16" s="1"/>
  <c r="AM12" i="16"/>
  <c r="AE12" i="16"/>
  <c r="AF12" i="16" s="1"/>
  <c r="AH12" i="16" s="1"/>
  <c r="U12" i="16"/>
  <c r="M12" i="16"/>
  <c r="N12" i="16" s="1"/>
  <c r="P12" i="16" s="1"/>
  <c r="BE9" i="16"/>
  <c r="AW9" i="16"/>
  <c r="AX9" i="16" s="1"/>
  <c r="AZ9" i="16" s="1"/>
  <c r="AM9" i="16"/>
  <c r="AE9" i="16"/>
  <c r="AF9" i="16" s="1"/>
  <c r="AH9" i="16" s="1"/>
  <c r="U9" i="16"/>
  <c r="M9" i="16"/>
  <c r="N9" i="16" s="1"/>
  <c r="P9" i="16" s="1"/>
  <c r="BL2" i="16"/>
  <c r="BL1" i="16"/>
  <c r="AR1" i="16"/>
  <c r="Z1" i="16"/>
  <c r="H1" i="16"/>
  <c r="BB9" i="15"/>
  <c r="AV9" i="15"/>
  <c r="AW9" i="15" s="1"/>
  <c r="AX9" i="15" s="1"/>
  <c r="BC9" i="15" s="1"/>
  <c r="AK9" i="15"/>
  <c r="AF9" i="15"/>
  <c r="AG9" i="15" s="1"/>
  <c r="AE9" i="15"/>
  <c r="T9" i="15"/>
  <c r="N9" i="15"/>
  <c r="O9" i="15" s="1"/>
  <c r="P9" i="15" s="1"/>
  <c r="BB16" i="15"/>
  <c r="AV16" i="15"/>
  <c r="AW16" i="15" s="1"/>
  <c r="AX16" i="15" s="1"/>
  <c r="AK16" i="15"/>
  <c r="AE16" i="15"/>
  <c r="AF16" i="15" s="1"/>
  <c r="AG16" i="15" s="1"/>
  <c r="T16" i="15"/>
  <c r="N16" i="15"/>
  <c r="O16" i="15" s="1"/>
  <c r="P16" i="15" s="1"/>
  <c r="BB17" i="15"/>
  <c r="AV17" i="15"/>
  <c r="AW17" i="15" s="1"/>
  <c r="AX17" i="15" s="1"/>
  <c r="AK17" i="15"/>
  <c r="AE17" i="15"/>
  <c r="AF17" i="15" s="1"/>
  <c r="AG17" i="15" s="1"/>
  <c r="T17" i="15"/>
  <c r="N17" i="15"/>
  <c r="O17" i="15" s="1"/>
  <c r="P17" i="15" s="1"/>
  <c r="BB8" i="15"/>
  <c r="AV8" i="15"/>
  <c r="AW8" i="15" s="1"/>
  <c r="AX8" i="15" s="1"/>
  <c r="AK8" i="15"/>
  <c r="AE8" i="15"/>
  <c r="AF8" i="15" s="1"/>
  <c r="AG8" i="15" s="1"/>
  <c r="T8" i="15"/>
  <c r="N8" i="15"/>
  <c r="O8" i="15" s="1"/>
  <c r="P8" i="15" s="1"/>
  <c r="BB18" i="15"/>
  <c r="AV18" i="15"/>
  <c r="AW18" i="15" s="1"/>
  <c r="AX18" i="15" s="1"/>
  <c r="AK18" i="15"/>
  <c r="AE18" i="15"/>
  <c r="AF18" i="15" s="1"/>
  <c r="AG18" i="15" s="1"/>
  <c r="T18" i="15"/>
  <c r="N18" i="15"/>
  <c r="O18" i="15" s="1"/>
  <c r="P18" i="15" s="1"/>
  <c r="BB20" i="15"/>
  <c r="AV20" i="15"/>
  <c r="AW20" i="15" s="1"/>
  <c r="AX20" i="15" s="1"/>
  <c r="AK20" i="15"/>
  <c r="AE20" i="15"/>
  <c r="AF20" i="15" s="1"/>
  <c r="AG20" i="15" s="1"/>
  <c r="T20" i="15"/>
  <c r="N20" i="15"/>
  <c r="O20" i="15" s="1"/>
  <c r="P20" i="15" s="1"/>
  <c r="BB10" i="15"/>
  <c r="AV10" i="15"/>
  <c r="AW10" i="15" s="1"/>
  <c r="AX10" i="15" s="1"/>
  <c r="AK10" i="15"/>
  <c r="AE10" i="15"/>
  <c r="AF10" i="15" s="1"/>
  <c r="AG10" i="15" s="1"/>
  <c r="T10" i="15"/>
  <c r="N10" i="15"/>
  <c r="O10" i="15" s="1"/>
  <c r="P10" i="15" s="1"/>
  <c r="BB14" i="15"/>
  <c r="AV14" i="15"/>
  <c r="AW14" i="15" s="1"/>
  <c r="AX14" i="15" s="1"/>
  <c r="AK14" i="15"/>
  <c r="AE14" i="15"/>
  <c r="AF14" i="15" s="1"/>
  <c r="AG14" i="15" s="1"/>
  <c r="T14" i="15"/>
  <c r="N14" i="15"/>
  <c r="O14" i="15" s="1"/>
  <c r="P14" i="15" s="1"/>
  <c r="BB15" i="15"/>
  <c r="AV15" i="15"/>
  <c r="AW15" i="15" s="1"/>
  <c r="AX15" i="15" s="1"/>
  <c r="AK15" i="15"/>
  <c r="AE15" i="15"/>
  <c r="AF15" i="15" s="1"/>
  <c r="AG15" i="15" s="1"/>
  <c r="T15" i="15"/>
  <c r="N15" i="15"/>
  <c r="O15" i="15" s="1"/>
  <c r="P15" i="15" s="1"/>
  <c r="BB7" i="15"/>
  <c r="AV7" i="15"/>
  <c r="AW7" i="15" s="1"/>
  <c r="AX7" i="15" s="1"/>
  <c r="BC7" i="15" s="1"/>
  <c r="AK7" i="15"/>
  <c r="AE7" i="15"/>
  <c r="AF7" i="15" s="1"/>
  <c r="AG7" i="15" s="1"/>
  <c r="T7" i="15"/>
  <c r="N7" i="15"/>
  <c r="O7" i="15" s="1"/>
  <c r="P7" i="15" s="1"/>
  <c r="BB12" i="15"/>
  <c r="AV12" i="15"/>
  <c r="AW12" i="15" s="1"/>
  <c r="AX12" i="15" s="1"/>
  <c r="AK12" i="15"/>
  <c r="AE12" i="15"/>
  <c r="AF12" i="15" s="1"/>
  <c r="AG12" i="15" s="1"/>
  <c r="T12" i="15"/>
  <c r="N12" i="15"/>
  <c r="O12" i="15" s="1"/>
  <c r="P12" i="15" s="1"/>
  <c r="BB13" i="15"/>
  <c r="AV13" i="15"/>
  <c r="AW13" i="15" s="1"/>
  <c r="AX13" i="15" s="1"/>
  <c r="BC13" i="15" s="1"/>
  <c r="AK13" i="15"/>
  <c r="AE13" i="15"/>
  <c r="AF13" i="15" s="1"/>
  <c r="AG13" i="15" s="1"/>
  <c r="T13" i="15"/>
  <c r="N13" i="15"/>
  <c r="O13" i="15" s="1"/>
  <c r="P13" i="15" s="1"/>
  <c r="BB19" i="15"/>
  <c r="AV19" i="15"/>
  <c r="AW19" i="15" s="1"/>
  <c r="AX19" i="15" s="1"/>
  <c r="AK19" i="15"/>
  <c r="AE19" i="15"/>
  <c r="AF19" i="15" s="1"/>
  <c r="AG19" i="15" s="1"/>
  <c r="T19" i="15"/>
  <c r="N19" i="15"/>
  <c r="O19" i="15" s="1"/>
  <c r="P19" i="15" s="1"/>
  <c r="BB11" i="15"/>
  <c r="AV11" i="15"/>
  <c r="AW11" i="15" s="1"/>
  <c r="AX11" i="15" s="1"/>
  <c r="BC11" i="15" s="1"/>
  <c r="AK11" i="15"/>
  <c r="AE11" i="15"/>
  <c r="AF11" i="15" s="1"/>
  <c r="AG11" i="15" s="1"/>
  <c r="T11" i="15"/>
  <c r="N11" i="15"/>
  <c r="O11" i="15" s="1"/>
  <c r="P11" i="15" s="1"/>
  <c r="BI2" i="15"/>
  <c r="BI1" i="15"/>
  <c r="AP1" i="15"/>
  <c r="Y1" i="15"/>
  <c r="Q59" i="14"/>
  <c r="S59" i="14" s="1"/>
  <c r="P59" i="14"/>
  <c r="Q52" i="14"/>
  <c r="P52" i="14"/>
  <c r="Q40" i="14"/>
  <c r="P40" i="14"/>
  <c r="Q28" i="14"/>
  <c r="P28" i="14"/>
  <c r="N20" i="14"/>
  <c r="J20" i="14"/>
  <c r="Q20" i="14" s="1"/>
  <c r="F20" i="14"/>
  <c r="P20" i="14" s="1"/>
  <c r="N15" i="14"/>
  <c r="J15" i="14"/>
  <c r="Q15" i="14" s="1"/>
  <c r="F15" i="14"/>
  <c r="P15" i="14" s="1"/>
  <c r="T2" i="14"/>
  <c r="T1" i="14"/>
  <c r="N7" i="13"/>
  <c r="J7" i="13"/>
  <c r="F7" i="13"/>
  <c r="P7" i="13" s="1"/>
  <c r="S7" i="13" s="1"/>
  <c r="N12" i="13"/>
  <c r="J12" i="13"/>
  <c r="F12" i="13"/>
  <c r="P12" i="13" s="1"/>
  <c r="N22" i="13"/>
  <c r="J22" i="13"/>
  <c r="F22" i="13"/>
  <c r="P22" i="13" s="1"/>
  <c r="N16" i="13"/>
  <c r="J16" i="13"/>
  <c r="F16" i="13"/>
  <c r="P16" i="13" s="1"/>
  <c r="S16" i="13" s="1"/>
  <c r="N14" i="13"/>
  <c r="J14" i="13"/>
  <c r="F14" i="13"/>
  <c r="P14" i="13" s="1"/>
  <c r="S14" i="13" s="1"/>
  <c r="N9" i="13"/>
  <c r="J9" i="13"/>
  <c r="F9" i="13"/>
  <c r="P9" i="13" s="1"/>
  <c r="N18" i="13"/>
  <c r="J18" i="13"/>
  <c r="F18" i="13"/>
  <c r="P18" i="13" s="1"/>
  <c r="S18" i="13" s="1"/>
  <c r="N24" i="13"/>
  <c r="J24" i="13"/>
  <c r="F24" i="13"/>
  <c r="P24" i="13" s="1"/>
  <c r="S24" i="13" s="1"/>
  <c r="N8" i="13"/>
  <c r="J8" i="13"/>
  <c r="F8" i="13"/>
  <c r="P8" i="13" s="1"/>
  <c r="S8" i="13" s="1"/>
  <c r="N19" i="13"/>
  <c r="J19" i="13"/>
  <c r="F19" i="13"/>
  <c r="P19" i="13" s="1"/>
  <c r="S19" i="13" s="1"/>
  <c r="N15" i="13"/>
  <c r="J15" i="13"/>
  <c r="F15" i="13"/>
  <c r="P15" i="13" s="1"/>
  <c r="S15" i="13" s="1"/>
  <c r="N20" i="13"/>
  <c r="J20" i="13"/>
  <c r="F20" i="13"/>
  <c r="P20" i="13" s="1"/>
  <c r="S20" i="13" s="1"/>
  <c r="N21" i="13"/>
  <c r="J21" i="13"/>
  <c r="F21" i="13"/>
  <c r="P21" i="13" s="1"/>
  <c r="S21" i="13" s="1"/>
  <c r="N13" i="13"/>
  <c r="J13" i="13"/>
  <c r="F13" i="13"/>
  <c r="P13" i="13" s="1"/>
  <c r="S13" i="13" s="1"/>
  <c r="N23" i="13"/>
  <c r="J23" i="13"/>
  <c r="F23" i="13"/>
  <c r="P23" i="13" s="1"/>
  <c r="S23" i="13" s="1"/>
  <c r="N11" i="13"/>
  <c r="J11" i="13"/>
  <c r="F11" i="13"/>
  <c r="P11" i="13" s="1"/>
  <c r="S11" i="13" s="1"/>
  <c r="N10" i="13"/>
  <c r="J10" i="13"/>
  <c r="F10" i="13"/>
  <c r="P10" i="13" s="1"/>
  <c r="S10" i="13" s="1"/>
  <c r="N17" i="13"/>
  <c r="J17" i="13"/>
  <c r="F17" i="13"/>
  <c r="P17" i="13" s="1"/>
  <c r="S17" i="13" s="1"/>
  <c r="T2" i="13"/>
  <c r="T1" i="13"/>
  <c r="N10" i="12"/>
  <c r="J10" i="12"/>
  <c r="F10" i="12"/>
  <c r="P10" i="12" s="1"/>
  <c r="S10" i="12" s="1"/>
  <c r="N18" i="12"/>
  <c r="J18" i="12"/>
  <c r="F18" i="12"/>
  <c r="P18" i="12" s="1"/>
  <c r="N19" i="12"/>
  <c r="J19" i="12"/>
  <c r="F19" i="12"/>
  <c r="P19" i="12" s="1"/>
  <c r="N16" i="12"/>
  <c r="J16" i="12"/>
  <c r="F16" i="12"/>
  <c r="P16" i="12" s="1"/>
  <c r="S16" i="12" s="1"/>
  <c r="N15" i="12"/>
  <c r="J15" i="12"/>
  <c r="F15" i="12"/>
  <c r="P15" i="12" s="1"/>
  <c r="N14" i="12"/>
  <c r="J14" i="12"/>
  <c r="F14" i="12"/>
  <c r="P14" i="12" s="1"/>
  <c r="N12" i="12"/>
  <c r="J12" i="12"/>
  <c r="F12" i="12"/>
  <c r="P12" i="12" s="1"/>
  <c r="N9" i="12"/>
  <c r="J9" i="12"/>
  <c r="F9" i="12"/>
  <c r="P9" i="12" s="1"/>
  <c r="S9" i="12" s="1"/>
  <c r="N13" i="12"/>
  <c r="J13" i="12"/>
  <c r="F13" i="12"/>
  <c r="P13" i="12" s="1"/>
  <c r="N11" i="12"/>
  <c r="J11" i="12"/>
  <c r="F11" i="12"/>
  <c r="P11" i="12" s="1"/>
  <c r="N17" i="12"/>
  <c r="J17" i="12"/>
  <c r="F17" i="12"/>
  <c r="P17" i="12" s="1"/>
  <c r="N8" i="12"/>
  <c r="J8" i="12"/>
  <c r="F8" i="12"/>
  <c r="P8" i="12" s="1"/>
  <c r="S8" i="12" s="1"/>
  <c r="T2" i="12"/>
  <c r="T1" i="12"/>
  <c r="N7" i="11"/>
  <c r="J7" i="11"/>
  <c r="F7" i="11"/>
  <c r="P7" i="11" s="1"/>
  <c r="N9" i="11"/>
  <c r="J9" i="11"/>
  <c r="F9" i="11"/>
  <c r="P9" i="11" s="1"/>
  <c r="S9" i="11" s="1"/>
  <c r="N16" i="11"/>
  <c r="J16" i="11"/>
  <c r="F16" i="11"/>
  <c r="P16" i="11" s="1"/>
  <c r="N8" i="11"/>
  <c r="J8" i="11"/>
  <c r="F8" i="11"/>
  <c r="P8" i="11" s="1"/>
  <c r="N17" i="11"/>
  <c r="J17" i="11"/>
  <c r="F17" i="11"/>
  <c r="P17" i="11" s="1"/>
  <c r="N12" i="11"/>
  <c r="J12" i="11"/>
  <c r="F12" i="11"/>
  <c r="P12" i="11" s="1"/>
  <c r="S12" i="11" s="1"/>
  <c r="N11" i="11"/>
  <c r="J11" i="11"/>
  <c r="F11" i="11"/>
  <c r="P11" i="11" s="1"/>
  <c r="N13" i="11"/>
  <c r="J13" i="11"/>
  <c r="F13" i="11"/>
  <c r="P13" i="11" s="1"/>
  <c r="N14" i="11"/>
  <c r="J14" i="11"/>
  <c r="F14" i="11"/>
  <c r="P14" i="11" s="1"/>
  <c r="N15" i="11"/>
  <c r="J15" i="11"/>
  <c r="F15" i="11"/>
  <c r="P15" i="11" s="1"/>
  <c r="S15" i="11" s="1"/>
  <c r="T2" i="11"/>
  <c r="T1" i="11"/>
  <c r="BE13" i="10"/>
  <c r="AM13" i="10"/>
  <c r="AX12" i="10"/>
  <c r="AF12" i="10"/>
  <c r="N12" i="10"/>
  <c r="AX11" i="10"/>
  <c r="AF11" i="10"/>
  <c r="N11" i="10"/>
  <c r="AX10" i="10"/>
  <c r="AF10" i="10"/>
  <c r="N10" i="10"/>
  <c r="AX9" i="10"/>
  <c r="AF9" i="10"/>
  <c r="N9" i="10"/>
  <c r="AX8" i="10"/>
  <c r="AF8" i="10"/>
  <c r="N8" i="10"/>
  <c r="AX7" i="10"/>
  <c r="AX13" i="10" s="1"/>
  <c r="AY13" i="10" s="1"/>
  <c r="AZ13" i="10" s="1"/>
  <c r="BF13" i="10" s="1"/>
  <c r="AF7" i="10"/>
  <c r="N7" i="10"/>
  <c r="BL2" i="10"/>
  <c r="BL1" i="10"/>
  <c r="AR1" i="10"/>
  <c r="Z1" i="10"/>
  <c r="H1" i="10"/>
  <c r="BE13" i="9"/>
  <c r="AM13" i="9"/>
  <c r="U13" i="9"/>
  <c r="AW12" i="9"/>
  <c r="AE12" i="9"/>
  <c r="M12" i="9"/>
  <c r="AW11" i="9"/>
  <c r="AE11" i="9"/>
  <c r="M11" i="9"/>
  <c r="AW10" i="9"/>
  <c r="AE10" i="9"/>
  <c r="M10" i="9"/>
  <c r="AW9" i="9"/>
  <c r="AW13" i="9" s="1"/>
  <c r="AX13" i="9" s="1"/>
  <c r="AZ13" i="9" s="1"/>
  <c r="BF13" i="9" s="1"/>
  <c r="AE9" i="9"/>
  <c r="M9" i="9"/>
  <c r="AW8" i="9"/>
  <c r="AE8" i="9"/>
  <c r="M8" i="9"/>
  <c r="AW7" i="9"/>
  <c r="AE7" i="9"/>
  <c r="M7" i="9"/>
  <c r="BL2" i="9"/>
  <c r="BL1" i="9"/>
  <c r="AR1" i="9"/>
  <c r="Z1" i="9"/>
  <c r="H1" i="9"/>
  <c r="BL13" i="8"/>
  <c r="BN13" i="8" s="1"/>
  <c r="AQ13" i="8"/>
  <c r="AS13" i="8" s="1"/>
  <c r="V13" i="8"/>
  <c r="X13" i="8" s="1"/>
  <c r="BD12" i="8"/>
  <c r="AI12" i="8"/>
  <c r="N12" i="8"/>
  <c r="BD11" i="8"/>
  <c r="AI11" i="8"/>
  <c r="N11" i="8"/>
  <c r="BD10" i="8"/>
  <c r="AI10" i="8"/>
  <c r="N10" i="8"/>
  <c r="BD9" i="8"/>
  <c r="AI9" i="8"/>
  <c r="N9" i="8"/>
  <c r="BD8" i="8"/>
  <c r="AI8" i="8"/>
  <c r="N8" i="8"/>
  <c r="BD7" i="8"/>
  <c r="AI7" i="8"/>
  <c r="N7" i="8"/>
  <c r="BU2" i="8"/>
  <c r="BU1" i="8"/>
  <c r="AX1" i="8"/>
  <c r="AC1" i="8"/>
  <c r="H1" i="8"/>
  <c r="Y8" i="7"/>
  <c r="AA8" i="7" s="1"/>
  <c r="AB8" i="7" s="1"/>
  <c r="Q8" i="7"/>
  <c r="S8" i="7" s="1"/>
  <c r="T8" i="7" s="1"/>
  <c r="AE8" i="7" s="1"/>
  <c r="I8" i="7"/>
  <c r="K8" i="7" s="1"/>
  <c r="L8" i="7" s="1"/>
  <c r="AD8" i="7" s="1"/>
  <c r="Y10" i="7"/>
  <c r="AA10" i="7" s="1"/>
  <c r="AB10" i="7" s="1"/>
  <c r="AF10" i="7" s="1"/>
  <c r="Q10" i="7"/>
  <c r="S10" i="7" s="1"/>
  <c r="T10" i="7" s="1"/>
  <c r="AE10" i="7" s="1"/>
  <c r="I10" i="7"/>
  <c r="K10" i="7" s="1"/>
  <c r="L10" i="7" s="1"/>
  <c r="AD10" i="7" s="1"/>
  <c r="AH2" i="7"/>
  <c r="AH1" i="7"/>
  <c r="X1" i="7"/>
  <c r="P1" i="7"/>
  <c r="H1" i="7"/>
  <c r="ED14" i="6"/>
  <c r="EF14" i="6" s="1"/>
  <c r="DV14" i="6"/>
  <c r="DW14" i="6" s="1"/>
  <c r="DY14" i="6" s="1"/>
  <c r="DI14" i="6"/>
  <c r="DK14" i="6" s="1"/>
  <c r="DA14" i="6"/>
  <c r="DB14" i="6" s="1"/>
  <c r="DD14" i="6" s="1"/>
  <c r="CN14" i="6"/>
  <c r="CP14" i="6" s="1"/>
  <c r="CF14" i="6"/>
  <c r="CG14" i="6" s="1"/>
  <c r="CI14" i="6" s="1"/>
  <c r="BL14" i="6"/>
  <c r="BN14" i="6" s="1"/>
  <c r="BD14" i="6"/>
  <c r="BE14" i="6" s="1"/>
  <c r="BG14" i="6" s="1"/>
  <c r="AQ14" i="6"/>
  <c r="AS14" i="6" s="1"/>
  <c r="AI14" i="6"/>
  <c r="AJ14" i="6" s="1"/>
  <c r="AL14" i="6" s="1"/>
  <c r="V14" i="6"/>
  <c r="X14" i="6" s="1"/>
  <c r="N14" i="6"/>
  <c r="O14" i="6" s="1"/>
  <c r="Q14" i="6" s="1"/>
  <c r="ED13" i="6"/>
  <c r="EF13" i="6" s="1"/>
  <c r="DV13" i="6"/>
  <c r="DW13" i="6" s="1"/>
  <c r="DY13" i="6" s="1"/>
  <c r="DK13" i="6"/>
  <c r="DI13" i="6"/>
  <c r="DA13" i="6"/>
  <c r="DB13" i="6" s="1"/>
  <c r="DD13" i="6" s="1"/>
  <c r="CN13" i="6"/>
  <c r="CP13" i="6" s="1"/>
  <c r="CF13" i="6"/>
  <c r="CG13" i="6" s="1"/>
  <c r="CI13" i="6" s="1"/>
  <c r="BL13" i="6"/>
  <c r="BN13" i="6" s="1"/>
  <c r="BD13" i="6"/>
  <c r="BE13" i="6" s="1"/>
  <c r="BG13" i="6" s="1"/>
  <c r="AQ13" i="6"/>
  <c r="AS13" i="6" s="1"/>
  <c r="AI13" i="6"/>
  <c r="AJ13" i="6" s="1"/>
  <c r="AL13" i="6" s="1"/>
  <c r="V13" i="6"/>
  <c r="X13" i="6" s="1"/>
  <c r="N13" i="6"/>
  <c r="O13" i="6" s="1"/>
  <c r="Q13" i="6" s="1"/>
  <c r="ED10" i="6"/>
  <c r="EF10" i="6" s="1"/>
  <c r="DV10" i="6"/>
  <c r="DW10" i="6" s="1"/>
  <c r="DY10" i="6" s="1"/>
  <c r="DI10" i="6"/>
  <c r="DK10" i="6" s="1"/>
  <c r="DA10" i="6"/>
  <c r="DB10" i="6" s="1"/>
  <c r="DD10" i="6" s="1"/>
  <c r="CN10" i="6"/>
  <c r="CP10" i="6" s="1"/>
  <c r="CF10" i="6"/>
  <c r="CG10" i="6" s="1"/>
  <c r="CI10" i="6" s="1"/>
  <c r="BL10" i="6"/>
  <c r="BN10" i="6" s="1"/>
  <c r="BD10" i="6"/>
  <c r="BE10" i="6" s="1"/>
  <c r="BG10" i="6" s="1"/>
  <c r="AQ10" i="6"/>
  <c r="AS10" i="6" s="1"/>
  <c r="AI10" i="6"/>
  <c r="AJ10" i="6" s="1"/>
  <c r="AL10" i="6" s="1"/>
  <c r="V10" i="6"/>
  <c r="X10" i="6" s="1"/>
  <c r="N10" i="6"/>
  <c r="O10" i="6" s="1"/>
  <c r="Q10" i="6" s="1"/>
  <c r="ED9" i="6"/>
  <c r="EF9" i="6" s="1"/>
  <c r="DV9" i="6"/>
  <c r="DW9" i="6" s="1"/>
  <c r="DY9" i="6" s="1"/>
  <c r="DI9" i="6"/>
  <c r="DK9" i="6" s="1"/>
  <c r="DA9" i="6"/>
  <c r="DB9" i="6" s="1"/>
  <c r="DD9" i="6" s="1"/>
  <c r="CN9" i="6"/>
  <c r="CP9" i="6" s="1"/>
  <c r="CF9" i="6"/>
  <c r="CG9" i="6" s="1"/>
  <c r="CI9" i="6" s="1"/>
  <c r="BN9" i="6"/>
  <c r="BL9" i="6"/>
  <c r="BD9" i="6"/>
  <c r="BE9" i="6" s="1"/>
  <c r="BG9" i="6" s="1"/>
  <c r="BO9" i="6" s="1"/>
  <c r="AQ9" i="6"/>
  <c r="AS9" i="6" s="1"/>
  <c r="AI9" i="6"/>
  <c r="AJ9" i="6" s="1"/>
  <c r="AL9" i="6" s="1"/>
  <c r="V9" i="6"/>
  <c r="X9" i="6" s="1"/>
  <c r="N9" i="6"/>
  <c r="O9" i="6" s="1"/>
  <c r="Q9" i="6" s="1"/>
  <c r="ED7" i="6"/>
  <c r="EF7" i="6" s="1"/>
  <c r="DV7" i="6"/>
  <c r="DW7" i="6" s="1"/>
  <c r="DY7" i="6" s="1"/>
  <c r="DI7" i="6"/>
  <c r="DK7" i="6" s="1"/>
  <c r="DA7" i="6"/>
  <c r="DB7" i="6" s="1"/>
  <c r="DD7" i="6" s="1"/>
  <c r="CN7" i="6"/>
  <c r="CP7" i="6" s="1"/>
  <c r="CF7" i="6"/>
  <c r="CG7" i="6" s="1"/>
  <c r="CI7" i="6" s="1"/>
  <c r="BL7" i="6"/>
  <c r="BN7" i="6" s="1"/>
  <c r="BD7" i="6"/>
  <c r="BE7" i="6" s="1"/>
  <c r="BG7" i="6" s="1"/>
  <c r="AQ7" i="6"/>
  <c r="AS7" i="6" s="1"/>
  <c r="AI7" i="6"/>
  <c r="AJ7" i="6" s="1"/>
  <c r="AL7" i="6" s="1"/>
  <c r="V7" i="6"/>
  <c r="X7" i="6" s="1"/>
  <c r="N7" i="6"/>
  <c r="O7" i="6" s="1"/>
  <c r="Q7" i="6" s="1"/>
  <c r="ED8" i="6"/>
  <c r="EF8" i="6" s="1"/>
  <c r="DW8" i="6"/>
  <c r="DY8" i="6" s="1"/>
  <c r="DV8" i="6"/>
  <c r="DI8" i="6"/>
  <c r="DK8" i="6" s="1"/>
  <c r="DA8" i="6"/>
  <c r="DB8" i="6" s="1"/>
  <c r="DD8" i="6" s="1"/>
  <c r="CN8" i="6"/>
  <c r="CP8" i="6" s="1"/>
  <c r="CF8" i="6"/>
  <c r="CG8" i="6" s="1"/>
  <c r="CI8" i="6" s="1"/>
  <c r="BL8" i="6"/>
  <c r="BN8" i="6" s="1"/>
  <c r="BD8" i="6"/>
  <c r="BE8" i="6" s="1"/>
  <c r="BG8" i="6" s="1"/>
  <c r="AQ8" i="6"/>
  <c r="AS8" i="6" s="1"/>
  <c r="AI8" i="6"/>
  <c r="AJ8" i="6" s="1"/>
  <c r="AL8" i="6" s="1"/>
  <c r="V8" i="6"/>
  <c r="X8" i="6" s="1"/>
  <c r="N8" i="6"/>
  <c r="O8" i="6" s="1"/>
  <c r="Q8" i="6" s="1"/>
  <c r="ED12" i="6"/>
  <c r="EF12" i="6" s="1"/>
  <c r="DV12" i="6"/>
  <c r="DW12" i="6" s="1"/>
  <c r="DY12" i="6" s="1"/>
  <c r="DI12" i="6"/>
  <c r="DK12" i="6" s="1"/>
  <c r="DA12" i="6"/>
  <c r="DB12" i="6" s="1"/>
  <c r="DD12" i="6" s="1"/>
  <c r="CN12" i="6"/>
  <c r="CP12" i="6" s="1"/>
  <c r="CF12" i="6"/>
  <c r="CG12" i="6" s="1"/>
  <c r="CI12" i="6" s="1"/>
  <c r="BL12" i="6"/>
  <c r="BN12" i="6" s="1"/>
  <c r="BD12" i="6"/>
  <c r="BE12" i="6" s="1"/>
  <c r="BG12" i="6" s="1"/>
  <c r="AS12" i="6"/>
  <c r="AQ12" i="6"/>
  <c r="AI12" i="6"/>
  <c r="AJ12" i="6" s="1"/>
  <c r="AL12" i="6" s="1"/>
  <c r="V12" i="6"/>
  <c r="X12" i="6" s="1"/>
  <c r="N12" i="6"/>
  <c r="O12" i="6" s="1"/>
  <c r="Q12" i="6" s="1"/>
  <c r="ED15" i="6"/>
  <c r="EF15" i="6" s="1"/>
  <c r="DV15" i="6"/>
  <c r="DW15" i="6" s="1"/>
  <c r="DY15" i="6" s="1"/>
  <c r="DI15" i="6"/>
  <c r="DK15" i="6" s="1"/>
  <c r="DA15" i="6"/>
  <c r="DB15" i="6" s="1"/>
  <c r="DD15" i="6" s="1"/>
  <c r="CN15" i="6"/>
  <c r="CP15" i="6" s="1"/>
  <c r="CF15" i="6"/>
  <c r="CG15" i="6" s="1"/>
  <c r="CI15" i="6" s="1"/>
  <c r="BL15" i="6"/>
  <c r="BN15" i="6" s="1"/>
  <c r="BE15" i="6"/>
  <c r="BG15" i="6" s="1"/>
  <c r="BD15" i="6"/>
  <c r="AQ15" i="6"/>
  <c r="AS15" i="6" s="1"/>
  <c r="AI15" i="6"/>
  <c r="AJ15" i="6" s="1"/>
  <c r="AL15" i="6" s="1"/>
  <c r="X15" i="6"/>
  <c r="V15" i="6"/>
  <c r="N15" i="6"/>
  <c r="O15" i="6" s="1"/>
  <c r="Q15" i="6" s="1"/>
  <c r="ED11" i="6"/>
  <c r="EF11" i="6" s="1"/>
  <c r="DV11" i="6"/>
  <c r="DW11" i="6" s="1"/>
  <c r="DY11" i="6" s="1"/>
  <c r="DI11" i="6"/>
  <c r="DK11" i="6" s="1"/>
  <c r="DA11" i="6"/>
  <c r="DB11" i="6" s="1"/>
  <c r="DD11" i="6" s="1"/>
  <c r="CN11" i="6"/>
  <c r="CP11" i="6" s="1"/>
  <c r="CF11" i="6"/>
  <c r="CG11" i="6" s="1"/>
  <c r="CI11" i="6" s="1"/>
  <c r="BL11" i="6"/>
  <c r="BN11" i="6" s="1"/>
  <c r="BD11" i="6"/>
  <c r="BE11" i="6" s="1"/>
  <c r="BG11" i="6" s="1"/>
  <c r="AS11" i="6"/>
  <c r="AQ11" i="6"/>
  <c r="AI11" i="6"/>
  <c r="AJ11" i="6" s="1"/>
  <c r="AL11" i="6" s="1"/>
  <c r="V11" i="6"/>
  <c r="X11" i="6" s="1"/>
  <c r="N11" i="6"/>
  <c r="O11" i="6" s="1"/>
  <c r="Q11" i="6" s="1"/>
  <c r="ET2" i="6"/>
  <c r="EM2" i="6"/>
  <c r="BU2" i="6"/>
  <c r="ET1" i="6"/>
  <c r="EM1" i="6"/>
  <c r="DP1" i="6"/>
  <c r="CU1" i="6"/>
  <c r="BZ1" i="6"/>
  <c r="BU1" i="6"/>
  <c r="AX1" i="6"/>
  <c r="AC1" i="6"/>
  <c r="H1" i="6"/>
  <c r="BB13" i="5"/>
  <c r="AU13" i="5"/>
  <c r="AV13" i="5" s="1"/>
  <c r="AX13" i="5" s="1"/>
  <c r="AK13" i="5"/>
  <c r="AD13" i="5"/>
  <c r="AE13" i="5" s="1"/>
  <c r="AG13" i="5" s="1"/>
  <c r="T13" i="5"/>
  <c r="M13" i="5"/>
  <c r="N13" i="5" s="1"/>
  <c r="P13" i="5" s="1"/>
  <c r="BB7" i="5"/>
  <c r="AU7" i="5"/>
  <c r="AV7" i="5" s="1"/>
  <c r="AX7" i="5" s="1"/>
  <c r="AK7" i="5"/>
  <c r="AD7" i="5"/>
  <c r="AE7" i="5" s="1"/>
  <c r="AG7" i="5" s="1"/>
  <c r="T7" i="5"/>
  <c r="M7" i="5"/>
  <c r="N7" i="5" s="1"/>
  <c r="P7" i="5" s="1"/>
  <c r="BB8" i="5"/>
  <c r="AU8" i="5"/>
  <c r="AV8" i="5" s="1"/>
  <c r="AX8" i="5" s="1"/>
  <c r="AK8" i="5"/>
  <c r="AD8" i="5"/>
  <c r="AE8" i="5" s="1"/>
  <c r="AG8" i="5" s="1"/>
  <c r="T8" i="5"/>
  <c r="M8" i="5"/>
  <c r="N8" i="5" s="1"/>
  <c r="P8" i="5" s="1"/>
  <c r="BB19" i="5"/>
  <c r="AU19" i="5"/>
  <c r="AV19" i="5" s="1"/>
  <c r="AX19" i="5" s="1"/>
  <c r="AK19" i="5"/>
  <c r="AD19" i="5"/>
  <c r="AE19" i="5" s="1"/>
  <c r="AG19" i="5" s="1"/>
  <c r="T19" i="5"/>
  <c r="M19" i="5"/>
  <c r="N19" i="5" s="1"/>
  <c r="P19" i="5" s="1"/>
  <c r="BB12" i="5"/>
  <c r="AU12" i="5"/>
  <c r="AV12" i="5" s="1"/>
  <c r="AX12" i="5" s="1"/>
  <c r="AK12" i="5"/>
  <c r="AD12" i="5"/>
  <c r="AE12" i="5" s="1"/>
  <c r="AG12" i="5" s="1"/>
  <c r="T12" i="5"/>
  <c r="M12" i="5"/>
  <c r="N12" i="5" s="1"/>
  <c r="P12" i="5" s="1"/>
  <c r="BB16" i="5"/>
  <c r="AU16" i="5"/>
  <c r="AV16" i="5" s="1"/>
  <c r="AX16" i="5" s="1"/>
  <c r="AK16" i="5"/>
  <c r="AD16" i="5"/>
  <c r="AE16" i="5" s="1"/>
  <c r="AG16" i="5" s="1"/>
  <c r="T16" i="5"/>
  <c r="M16" i="5"/>
  <c r="N16" i="5" s="1"/>
  <c r="P16" i="5" s="1"/>
  <c r="BB18" i="5"/>
  <c r="AU18" i="5"/>
  <c r="AV18" i="5" s="1"/>
  <c r="AX18" i="5" s="1"/>
  <c r="AK18" i="5"/>
  <c r="AD18" i="5"/>
  <c r="AE18" i="5" s="1"/>
  <c r="AG18" i="5" s="1"/>
  <c r="T18" i="5"/>
  <c r="N18" i="5"/>
  <c r="P18" i="5" s="1"/>
  <c r="M18" i="5"/>
  <c r="BB17" i="5"/>
  <c r="AU17" i="5"/>
  <c r="AV17" i="5" s="1"/>
  <c r="AX17" i="5" s="1"/>
  <c r="AK17" i="5"/>
  <c r="AD17" i="5"/>
  <c r="AE17" i="5" s="1"/>
  <c r="AG17" i="5" s="1"/>
  <c r="T17" i="5"/>
  <c r="M17" i="5"/>
  <c r="N17" i="5" s="1"/>
  <c r="P17" i="5" s="1"/>
  <c r="BB10" i="5"/>
  <c r="AU10" i="5"/>
  <c r="AV10" i="5" s="1"/>
  <c r="AX10" i="5" s="1"/>
  <c r="AK10" i="5"/>
  <c r="AD10" i="5"/>
  <c r="AE10" i="5" s="1"/>
  <c r="AG10" i="5" s="1"/>
  <c r="T10" i="5"/>
  <c r="M10" i="5"/>
  <c r="N10" i="5" s="1"/>
  <c r="P10" i="5" s="1"/>
  <c r="BB11" i="5"/>
  <c r="AU11" i="5"/>
  <c r="AV11" i="5" s="1"/>
  <c r="AX11" i="5" s="1"/>
  <c r="AK11" i="5"/>
  <c r="AD11" i="5"/>
  <c r="AE11" i="5" s="1"/>
  <c r="AG11" i="5" s="1"/>
  <c r="T11" i="5"/>
  <c r="M11" i="5"/>
  <c r="N11" i="5" s="1"/>
  <c r="P11" i="5" s="1"/>
  <c r="BI2" i="5"/>
  <c r="BI1" i="5"/>
  <c r="AP1" i="5"/>
  <c r="Y1" i="5"/>
  <c r="H1" i="5"/>
  <c r="BB8" i="4"/>
  <c r="AV8" i="4"/>
  <c r="AW8" i="4" s="1"/>
  <c r="AX8" i="4" s="1"/>
  <c r="BC8" i="4" s="1"/>
  <c r="AK8" i="4"/>
  <c r="AE8" i="4"/>
  <c r="AF8" i="4" s="1"/>
  <c r="AG8" i="4" s="1"/>
  <c r="T8" i="4"/>
  <c r="N8" i="4"/>
  <c r="O8" i="4" s="1"/>
  <c r="P8" i="4" s="1"/>
  <c r="BB12" i="4"/>
  <c r="AW12" i="4"/>
  <c r="AX12" i="4" s="1"/>
  <c r="AV12" i="4"/>
  <c r="AK12" i="4"/>
  <c r="AE12" i="4"/>
  <c r="AF12" i="4" s="1"/>
  <c r="AG12" i="4" s="1"/>
  <c r="T12" i="4"/>
  <c r="N12" i="4"/>
  <c r="O12" i="4" s="1"/>
  <c r="P12" i="4" s="1"/>
  <c r="BB11" i="4"/>
  <c r="AV11" i="4"/>
  <c r="AW11" i="4" s="1"/>
  <c r="AX11" i="4" s="1"/>
  <c r="AK11" i="4"/>
  <c r="AE11" i="4"/>
  <c r="AF11" i="4" s="1"/>
  <c r="AG11" i="4" s="1"/>
  <c r="T11" i="4"/>
  <c r="N11" i="4"/>
  <c r="O11" i="4" s="1"/>
  <c r="P11" i="4" s="1"/>
  <c r="BB10" i="4"/>
  <c r="AW10" i="4"/>
  <c r="AX10" i="4" s="1"/>
  <c r="BC10" i="4" s="1"/>
  <c r="AV10" i="4"/>
  <c r="AK10" i="4"/>
  <c r="AE10" i="4"/>
  <c r="AF10" i="4" s="1"/>
  <c r="AG10" i="4" s="1"/>
  <c r="N10" i="4"/>
  <c r="O10" i="4" s="1"/>
  <c r="P10" i="4" s="1"/>
  <c r="U10" i="4" s="1"/>
  <c r="BE10" i="4" s="1"/>
  <c r="BB9" i="4"/>
  <c r="AW9" i="4"/>
  <c r="AX9" i="4" s="1"/>
  <c r="AV9" i="4"/>
  <c r="AK9" i="4"/>
  <c r="AE9" i="4"/>
  <c r="AF9" i="4" s="1"/>
  <c r="AG9" i="4" s="1"/>
  <c r="T9" i="4"/>
  <c r="N9" i="4"/>
  <c r="O9" i="4" s="1"/>
  <c r="P9" i="4" s="1"/>
  <c r="BB7" i="4"/>
  <c r="AV7" i="4"/>
  <c r="AW7" i="4" s="1"/>
  <c r="AX7" i="4" s="1"/>
  <c r="AK7" i="4"/>
  <c r="AE7" i="4"/>
  <c r="AF7" i="4" s="1"/>
  <c r="AG7" i="4" s="1"/>
  <c r="T7" i="4"/>
  <c r="N7" i="4"/>
  <c r="O7" i="4" s="1"/>
  <c r="P7" i="4" s="1"/>
  <c r="BB13" i="4"/>
  <c r="AW13" i="4"/>
  <c r="AX13" i="4" s="1"/>
  <c r="BC13" i="4" s="1"/>
  <c r="AV13" i="4"/>
  <c r="AK13" i="4"/>
  <c r="AE13" i="4"/>
  <c r="AF13" i="4" s="1"/>
  <c r="AG13" i="4" s="1"/>
  <c r="T13" i="4"/>
  <c r="N13" i="4"/>
  <c r="O13" i="4" s="1"/>
  <c r="P13" i="4" s="1"/>
  <c r="AV10" i="3"/>
  <c r="AW10" i="3" s="1"/>
  <c r="AX10" i="3" s="1"/>
  <c r="BC10" i="3" s="1"/>
  <c r="AE10" i="3"/>
  <c r="AF10" i="3" s="1"/>
  <c r="AG10" i="3" s="1"/>
  <c r="N10" i="3"/>
  <c r="O10" i="3" s="1"/>
  <c r="P10" i="3" s="1"/>
  <c r="AV11" i="3"/>
  <c r="AW11" i="3" s="1"/>
  <c r="AX11" i="3" s="1"/>
  <c r="BC11" i="3" s="1"/>
  <c r="AE11" i="3"/>
  <c r="AF11" i="3" s="1"/>
  <c r="AG11" i="3" s="1"/>
  <c r="O11" i="3"/>
  <c r="P11" i="3" s="1"/>
  <c r="N11" i="3"/>
  <c r="AV12" i="3"/>
  <c r="AW12" i="3" s="1"/>
  <c r="AX12" i="3" s="1"/>
  <c r="BC12" i="3" s="1"/>
  <c r="AE12" i="3"/>
  <c r="AF12" i="3" s="1"/>
  <c r="AG12" i="3" s="1"/>
  <c r="N12" i="3"/>
  <c r="O12" i="3" s="1"/>
  <c r="P12" i="3" s="1"/>
  <c r="AV8" i="3"/>
  <c r="AW8" i="3" s="1"/>
  <c r="AX8" i="3" s="1"/>
  <c r="BC8" i="3" s="1"/>
  <c r="AE8" i="3"/>
  <c r="AF8" i="3" s="1"/>
  <c r="AG8" i="3" s="1"/>
  <c r="N8" i="3"/>
  <c r="O8" i="3" s="1"/>
  <c r="P8" i="3" s="1"/>
  <c r="AV7" i="3"/>
  <c r="AW7" i="3" s="1"/>
  <c r="AX7" i="3" s="1"/>
  <c r="BC7" i="3" s="1"/>
  <c r="AE7" i="3"/>
  <c r="AF7" i="3" s="1"/>
  <c r="AG7" i="3" s="1"/>
  <c r="N7" i="3"/>
  <c r="O7" i="3" s="1"/>
  <c r="P7" i="3" s="1"/>
  <c r="BB14" i="4"/>
  <c r="AW14" i="4"/>
  <c r="AX14" i="4" s="1"/>
  <c r="BC14" i="4" s="1"/>
  <c r="AV14" i="4"/>
  <c r="AK14" i="4"/>
  <c r="AE14" i="4"/>
  <c r="AF14" i="4" s="1"/>
  <c r="AG14" i="4" s="1"/>
  <c r="T14" i="4"/>
  <c r="N14" i="4"/>
  <c r="O14" i="4" s="1"/>
  <c r="P14" i="4" s="1"/>
  <c r="BI2" i="4"/>
  <c r="BI1" i="4"/>
  <c r="AP1" i="4"/>
  <c r="Y1" i="4"/>
  <c r="H1" i="4"/>
  <c r="AV9" i="3"/>
  <c r="AW9" i="3" s="1"/>
  <c r="AX9" i="3" s="1"/>
  <c r="BC9" i="3" s="1"/>
  <c r="AE9" i="3"/>
  <c r="AF9" i="3" s="1"/>
  <c r="AG9" i="3" s="1"/>
  <c r="N9" i="3"/>
  <c r="O9" i="3" s="1"/>
  <c r="P9" i="3" s="1"/>
  <c r="U9" i="3" s="1"/>
  <c r="BI2" i="3"/>
  <c r="BI1" i="3"/>
  <c r="AP1" i="3"/>
  <c r="Y1" i="3"/>
  <c r="H1" i="3"/>
  <c r="H1" i="2"/>
  <c r="U1" i="2"/>
  <c r="AJ1" i="2"/>
  <c r="AR1" i="2"/>
  <c r="BE1" i="2"/>
  <c r="BT1" i="2"/>
  <c r="CB1" i="2"/>
  <c r="CO1" i="2"/>
  <c r="DD1" i="2"/>
  <c r="DN1" i="2"/>
  <c r="DT1" i="2"/>
  <c r="DZ1" i="2"/>
  <c r="EF1" i="2"/>
  <c r="DN2" i="2"/>
  <c r="DT2" i="2"/>
  <c r="DZ2" i="2"/>
  <c r="EF2" i="2"/>
  <c r="N7" i="2"/>
  <c r="O7" i="2" s="1"/>
  <c r="Q7" i="2" s="1"/>
  <c r="X7" i="2"/>
  <c r="Y7" i="2" s="1"/>
  <c r="AC7" i="2"/>
  <c r="AK7" i="2"/>
  <c r="AM7" i="2" s="1"/>
  <c r="EB7" i="2" s="1"/>
  <c r="AX7" i="2"/>
  <c r="AY7" i="2" s="1"/>
  <c r="BA7" i="2" s="1"/>
  <c r="BH7" i="2"/>
  <c r="BI7" i="2" s="1"/>
  <c r="BM7" i="2"/>
  <c r="BU7" i="2"/>
  <c r="BW7" i="2" s="1"/>
  <c r="EC7" i="2" s="1"/>
  <c r="CH7" i="2"/>
  <c r="CI7" i="2" s="1"/>
  <c r="CK7" i="2" s="1"/>
  <c r="CR7" i="2"/>
  <c r="CS7" i="2" s="1"/>
  <c r="CW7" i="2"/>
  <c r="DE7" i="2"/>
  <c r="DG7" i="2"/>
  <c r="ED7" i="2" s="1"/>
  <c r="BE27" i="1"/>
  <c r="AM27" i="1"/>
  <c r="U27" i="1"/>
  <c r="AX26" i="1"/>
  <c r="AF26" i="1"/>
  <c r="N26" i="1"/>
  <c r="AX25" i="1"/>
  <c r="AF25" i="1"/>
  <c r="N25" i="1"/>
  <c r="AX24" i="1"/>
  <c r="AF24" i="1"/>
  <c r="N24" i="1"/>
  <c r="AX23" i="1"/>
  <c r="AF23" i="1"/>
  <c r="N23" i="1"/>
  <c r="AX22" i="1"/>
  <c r="AF22" i="1"/>
  <c r="N22" i="1"/>
  <c r="AX21" i="1"/>
  <c r="AF21" i="1"/>
  <c r="N21" i="1"/>
  <c r="BE20" i="1"/>
  <c r="AM20" i="1"/>
  <c r="U20" i="1"/>
  <c r="AX19" i="1"/>
  <c r="AF19" i="1"/>
  <c r="N19" i="1"/>
  <c r="AX18" i="1"/>
  <c r="AF18" i="1"/>
  <c r="N18" i="1"/>
  <c r="AX17" i="1"/>
  <c r="AF17" i="1"/>
  <c r="N17" i="1"/>
  <c r="AX16" i="1"/>
  <c r="AF16" i="1"/>
  <c r="N16" i="1"/>
  <c r="AX15" i="1"/>
  <c r="AF15" i="1"/>
  <c r="N15" i="1"/>
  <c r="AX14" i="1"/>
  <c r="AF14" i="1"/>
  <c r="N14" i="1"/>
  <c r="S28" i="14" l="1"/>
  <c r="S52" i="14"/>
  <c r="BC18" i="15"/>
  <c r="BC17" i="15"/>
  <c r="BF9" i="16"/>
  <c r="BF13" i="16"/>
  <c r="BF14" i="16"/>
  <c r="AE13" i="22"/>
  <c r="AF13" i="22" s="1"/>
  <c r="AH13" i="22" s="1"/>
  <c r="AN13" i="22" s="1"/>
  <c r="BI13" i="22" s="1"/>
  <c r="BF16" i="16"/>
  <c r="AW13" i="22"/>
  <c r="AX13" i="22" s="1"/>
  <c r="AZ13" i="22" s="1"/>
  <c r="BF13" i="22" s="1"/>
  <c r="BJ13" i="22" s="1"/>
  <c r="CY7" i="2"/>
  <c r="CZ7" i="2" s="1"/>
  <c r="DX7" i="2" s="1"/>
  <c r="BO7" i="2"/>
  <c r="BP7" i="2" s="1"/>
  <c r="DW7" i="2" s="1"/>
  <c r="BD13" i="8"/>
  <c r="BE13" i="8" s="1"/>
  <c r="BG13" i="8" s="1"/>
  <c r="BF12" i="16"/>
  <c r="BF18" i="16"/>
  <c r="BO8" i="6"/>
  <c r="EG15" i="6"/>
  <c r="EG10" i="6"/>
  <c r="BO13" i="6"/>
  <c r="EG11" i="6"/>
  <c r="EG14" i="6"/>
  <c r="BO15" i="6"/>
  <c r="EG12" i="6"/>
  <c r="CQ8" i="6"/>
  <c r="EI8" i="6" s="1"/>
  <c r="EG7" i="6"/>
  <c r="DL15" i="6"/>
  <c r="EJ15" i="6" s="1"/>
  <c r="BO12" i="6"/>
  <c r="DL8" i="6"/>
  <c r="EJ8" i="6" s="1"/>
  <c r="DL13" i="6"/>
  <c r="EJ13" i="6" s="1"/>
  <c r="DL14" i="6"/>
  <c r="EJ14" i="6" s="1"/>
  <c r="DL9" i="6"/>
  <c r="EJ9" i="6" s="1"/>
  <c r="U10" i="19"/>
  <c r="U10" i="18"/>
  <c r="AN10" i="17"/>
  <c r="BI10" i="17" s="1"/>
  <c r="BK10" i="17" s="1"/>
  <c r="BF9" i="17"/>
  <c r="BF7" i="17"/>
  <c r="V7" i="17"/>
  <c r="BH7" i="17" s="1"/>
  <c r="BK8" i="17"/>
  <c r="AN7" i="17"/>
  <c r="BI7" i="17" s="1"/>
  <c r="AN12" i="17"/>
  <c r="BI12" i="17" s="1"/>
  <c r="AN11" i="17"/>
  <c r="BI11" i="17" s="1"/>
  <c r="AN9" i="17"/>
  <c r="BI9" i="17" s="1"/>
  <c r="V12" i="17"/>
  <c r="BH12" i="17" s="1"/>
  <c r="V9" i="17"/>
  <c r="BH9" i="17" s="1"/>
  <c r="V19" i="16"/>
  <c r="BH19" i="16" s="1"/>
  <c r="BK19" i="16" s="1"/>
  <c r="AN15" i="16"/>
  <c r="BI15" i="16" s="1"/>
  <c r="V10" i="16"/>
  <c r="BH10" i="16" s="1"/>
  <c r="AN10" i="16"/>
  <c r="BI10" i="16" s="1"/>
  <c r="V18" i="16"/>
  <c r="BH18" i="16" s="1"/>
  <c r="V16" i="16"/>
  <c r="BH16" i="16" s="1"/>
  <c r="AN16" i="16"/>
  <c r="BI16" i="16" s="1"/>
  <c r="AN18" i="16"/>
  <c r="BI18" i="16" s="1"/>
  <c r="V15" i="16"/>
  <c r="BH15" i="16" s="1"/>
  <c r="V8" i="16"/>
  <c r="BH8" i="16" s="1"/>
  <c r="AN8" i="16"/>
  <c r="BI8" i="16" s="1"/>
  <c r="V11" i="16"/>
  <c r="BH11" i="16" s="1"/>
  <c r="V14" i="16"/>
  <c r="BH14" i="16" s="1"/>
  <c r="AN14" i="16"/>
  <c r="BI14" i="16" s="1"/>
  <c r="AN11" i="16"/>
  <c r="BI11" i="16" s="1"/>
  <c r="AN17" i="16"/>
  <c r="BI17" i="16" s="1"/>
  <c r="AN7" i="16"/>
  <c r="BI7" i="16" s="1"/>
  <c r="V17" i="16"/>
  <c r="BH17" i="16" s="1"/>
  <c r="V7" i="16"/>
  <c r="BH7" i="16" s="1"/>
  <c r="BK7" i="16" s="1"/>
  <c r="V13" i="16"/>
  <c r="BH13" i="16" s="1"/>
  <c r="AN13" i="16"/>
  <c r="BI13" i="16" s="1"/>
  <c r="V12" i="16"/>
  <c r="BH12" i="16" s="1"/>
  <c r="AN12" i="16"/>
  <c r="BI12" i="16" s="1"/>
  <c r="AN9" i="16"/>
  <c r="BI9" i="16" s="1"/>
  <c r="BH14" i="5"/>
  <c r="BH9" i="5"/>
  <c r="BC12" i="15"/>
  <c r="BC10" i="15"/>
  <c r="AL18" i="15"/>
  <c r="BF18" i="15" s="1"/>
  <c r="BC8" i="15"/>
  <c r="U16" i="15"/>
  <c r="BE16" i="15" s="1"/>
  <c r="BH16" i="15" s="1"/>
  <c r="BC16" i="15"/>
  <c r="BC19" i="15"/>
  <c r="BC15" i="15"/>
  <c r="BC14" i="15"/>
  <c r="U20" i="15"/>
  <c r="BE20" i="15" s="1"/>
  <c r="BC20" i="15"/>
  <c r="AL15" i="15"/>
  <c r="BF15" i="15" s="1"/>
  <c r="U15" i="15"/>
  <c r="BE15" i="15" s="1"/>
  <c r="U9" i="15"/>
  <c r="BE9" i="15" s="1"/>
  <c r="AL9" i="15"/>
  <c r="BF9" i="15" s="1"/>
  <c r="AL17" i="15"/>
  <c r="BF17" i="15" s="1"/>
  <c r="AL8" i="15"/>
  <c r="BF8" i="15" s="1"/>
  <c r="AL16" i="15"/>
  <c r="BF16" i="15" s="1"/>
  <c r="U8" i="15"/>
  <c r="BE8" i="15" s="1"/>
  <c r="U17" i="15"/>
  <c r="BE17" i="15" s="1"/>
  <c r="U18" i="15"/>
  <c r="BE18" i="15" s="1"/>
  <c r="BH18" i="15" s="1"/>
  <c r="AL14" i="15"/>
  <c r="BF14" i="15" s="1"/>
  <c r="AL10" i="15"/>
  <c r="BF10" i="15" s="1"/>
  <c r="AL20" i="15"/>
  <c r="BF20" i="15" s="1"/>
  <c r="U14" i="15"/>
  <c r="BE14" i="15" s="1"/>
  <c r="U10" i="15"/>
  <c r="BE10" i="15" s="1"/>
  <c r="AL12" i="15"/>
  <c r="BF12" i="15" s="1"/>
  <c r="AL7" i="15"/>
  <c r="BF7" i="15" s="1"/>
  <c r="U12" i="15"/>
  <c r="BE12" i="15" s="1"/>
  <c r="BH12" i="15" s="1"/>
  <c r="U7" i="15"/>
  <c r="BE7" i="15" s="1"/>
  <c r="BH7" i="15" s="1"/>
  <c r="AL13" i="15"/>
  <c r="BF13" i="15" s="1"/>
  <c r="AL19" i="15"/>
  <c r="BF19" i="15" s="1"/>
  <c r="U19" i="15"/>
  <c r="BE19" i="15" s="1"/>
  <c r="U13" i="15"/>
  <c r="BE13" i="15" s="1"/>
  <c r="AL11" i="15"/>
  <c r="BF11" i="15" s="1"/>
  <c r="S40" i="14"/>
  <c r="T40" i="14"/>
  <c r="AG8" i="7"/>
  <c r="AF13" i="10"/>
  <c r="AG13" i="10" s="1"/>
  <c r="AH13" i="10" s="1"/>
  <c r="AN13" i="10" s="1"/>
  <c r="BI13" i="10" s="1"/>
  <c r="AE13" i="9"/>
  <c r="AF13" i="9" s="1"/>
  <c r="AH13" i="9" s="1"/>
  <c r="AN13" i="9" s="1"/>
  <c r="BI13" i="9" s="1"/>
  <c r="M13" i="9"/>
  <c r="N13" i="9" s="1"/>
  <c r="P13" i="9" s="1"/>
  <c r="V13" i="9" s="1"/>
  <c r="BH13" i="9" s="1"/>
  <c r="AI13" i="8"/>
  <c r="AJ13" i="8" s="1"/>
  <c r="AL13" i="8" s="1"/>
  <c r="AT13" i="8" s="1"/>
  <c r="BR13" i="8" s="1"/>
  <c r="AE7" i="2"/>
  <c r="AF7" i="2" s="1"/>
  <c r="DV7" i="2" s="1"/>
  <c r="Y10" i="6"/>
  <c r="BQ10" i="6" s="1"/>
  <c r="Y9" i="6"/>
  <c r="BQ9" i="6" s="1"/>
  <c r="AT10" i="6"/>
  <c r="BR10" i="6" s="1"/>
  <c r="AT14" i="6"/>
  <c r="BR14" i="6" s="1"/>
  <c r="Y13" i="6"/>
  <c r="BQ13" i="6" s="1"/>
  <c r="AT11" i="6"/>
  <c r="BR11" i="6" s="1"/>
  <c r="AT12" i="6"/>
  <c r="BR12" i="6" s="1"/>
  <c r="AT7" i="6"/>
  <c r="BR7" i="6" s="1"/>
  <c r="AT8" i="6"/>
  <c r="BR8" i="6" s="1"/>
  <c r="Y8" i="6"/>
  <c r="BQ8" i="6" s="1"/>
  <c r="Y15" i="6"/>
  <c r="BQ15" i="6" s="1"/>
  <c r="BC7" i="4"/>
  <c r="BC11" i="4"/>
  <c r="BC9" i="4"/>
  <c r="BC12" i="4"/>
  <c r="U11" i="4"/>
  <c r="BE11" i="4" s="1"/>
  <c r="U12" i="4"/>
  <c r="BE12" i="4" s="1"/>
  <c r="U8" i="4"/>
  <c r="BE8" i="4" s="1"/>
  <c r="BH8" i="4" s="1"/>
  <c r="AL14" i="4"/>
  <c r="BF14" i="4" s="1"/>
  <c r="AL13" i="4"/>
  <c r="BF13" i="4" s="1"/>
  <c r="AL7" i="4"/>
  <c r="BF7" i="4" s="1"/>
  <c r="AL9" i="4"/>
  <c r="BF9" i="4" s="1"/>
  <c r="BH9" i="4" s="1"/>
  <c r="AL10" i="4"/>
  <c r="BF10" i="4" s="1"/>
  <c r="BH10" i="4" s="1"/>
  <c r="AL11" i="4"/>
  <c r="BF11" i="4" s="1"/>
  <c r="AL12" i="4"/>
  <c r="BF12" i="4" s="1"/>
  <c r="AL8" i="4"/>
  <c r="BF8" i="4" s="1"/>
  <c r="U9" i="4"/>
  <c r="BE9" i="4" s="1"/>
  <c r="U7" i="4"/>
  <c r="BE7" i="4" s="1"/>
  <c r="BH7" i="4" s="1"/>
  <c r="U13" i="4"/>
  <c r="BE13" i="4" s="1"/>
  <c r="AL10" i="3"/>
  <c r="BF10" i="3" s="1"/>
  <c r="U10" i="3"/>
  <c r="BE10" i="3" s="1"/>
  <c r="AL11" i="3"/>
  <c r="BF11" i="3" s="1"/>
  <c r="U11" i="3"/>
  <c r="BE11" i="3" s="1"/>
  <c r="AL12" i="3"/>
  <c r="BF12" i="3" s="1"/>
  <c r="U12" i="3"/>
  <c r="BE12" i="3" s="1"/>
  <c r="AL8" i="3"/>
  <c r="BF8" i="3" s="1"/>
  <c r="U8" i="3"/>
  <c r="BE8" i="3" s="1"/>
  <c r="AL7" i="3"/>
  <c r="BF7" i="3" s="1"/>
  <c r="U7" i="3"/>
  <c r="BE7" i="3" s="1"/>
  <c r="AL9" i="3"/>
  <c r="BF9" i="3" s="1"/>
  <c r="AF27" i="1"/>
  <c r="AG27" i="1" s="1"/>
  <c r="AH27" i="1" s="1"/>
  <c r="AN27" i="1" s="1"/>
  <c r="BI27" i="1" s="1"/>
  <c r="N27" i="1"/>
  <c r="O27" i="1" s="1"/>
  <c r="P27" i="1" s="1"/>
  <c r="AX27" i="1"/>
  <c r="AY27" i="1" s="1"/>
  <c r="AZ27" i="1" s="1"/>
  <c r="BF27" i="1" s="1"/>
  <c r="AX20" i="1"/>
  <c r="AY20" i="1" s="1"/>
  <c r="AZ20" i="1" s="1"/>
  <c r="BF20" i="1" s="1"/>
  <c r="AF20" i="1"/>
  <c r="AG20" i="1" s="1"/>
  <c r="AH20" i="1" s="1"/>
  <c r="AN20" i="1" s="1"/>
  <c r="BI20" i="1" s="1"/>
  <c r="N20" i="1"/>
  <c r="O20" i="1" s="1"/>
  <c r="P20" i="1" s="1"/>
  <c r="AL13" i="5"/>
  <c r="BF13" i="5" s="1"/>
  <c r="AL8" i="5"/>
  <c r="BF8" i="5" s="1"/>
  <c r="U7" i="5"/>
  <c r="BE7" i="5" s="1"/>
  <c r="BH15" i="5"/>
  <c r="AL10" i="5"/>
  <c r="BF10" i="5" s="1"/>
  <c r="U8" i="5"/>
  <c r="BE8" i="5" s="1"/>
  <c r="U19" i="5"/>
  <c r="BE19" i="5" s="1"/>
  <c r="U13" i="5"/>
  <c r="BE13" i="5" s="1"/>
  <c r="BC17" i="5"/>
  <c r="U18" i="5"/>
  <c r="BE18" i="5" s="1"/>
  <c r="U16" i="5"/>
  <c r="BE16" i="5" s="1"/>
  <c r="AL11" i="5"/>
  <c r="BF11" i="5" s="1"/>
  <c r="U10" i="5"/>
  <c r="BE10" i="5" s="1"/>
  <c r="AL16" i="5"/>
  <c r="BF16" i="5" s="1"/>
  <c r="AL7" i="5"/>
  <c r="BF7" i="5" s="1"/>
  <c r="BC12" i="5"/>
  <c r="BC18" i="5"/>
  <c r="BC19" i="5"/>
  <c r="BC10" i="5"/>
  <c r="U17" i="5"/>
  <c r="BE17" i="5" s="1"/>
  <c r="AL18" i="5"/>
  <c r="BF18" i="5" s="1"/>
  <c r="U12" i="5"/>
  <c r="BE12" i="5" s="1"/>
  <c r="AL19" i="5"/>
  <c r="BF19" i="5" s="1"/>
  <c r="BC7" i="5"/>
  <c r="U11" i="5"/>
  <c r="BE11" i="5" s="1"/>
  <c r="BC11" i="5"/>
  <c r="AL17" i="5"/>
  <c r="BF17" i="5" s="1"/>
  <c r="BC16" i="5"/>
  <c r="AL12" i="5"/>
  <c r="BF12" i="5" s="1"/>
  <c r="BC8" i="5"/>
  <c r="BH8" i="5" s="1"/>
  <c r="BC13" i="5"/>
  <c r="M13" i="22"/>
  <c r="N13" i="22" s="1"/>
  <c r="P13" i="22" s="1"/>
  <c r="V13" i="22" s="1"/>
  <c r="BH13" i="22" s="1"/>
  <c r="BK13" i="22" s="1"/>
  <c r="U8" i="21"/>
  <c r="U10" i="21"/>
  <c r="U12" i="19"/>
  <c r="U14" i="19"/>
  <c r="U8" i="19"/>
  <c r="U8" i="20"/>
  <c r="U8" i="18"/>
  <c r="U14" i="18"/>
  <c r="U12" i="18"/>
  <c r="V11" i="17"/>
  <c r="BH11" i="17" s="1"/>
  <c r="BK11" i="17" s="1"/>
  <c r="V9" i="16"/>
  <c r="BH9" i="16" s="1"/>
  <c r="BK9" i="16" s="1"/>
  <c r="BH10" i="15"/>
  <c r="BH17" i="15"/>
  <c r="U11" i="15"/>
  <c r="BE11" i="15" s="1"/>
  <c r="S15" i="14"/>
  <c r="S20" i="14"/>
  <c r="S9" i="13"/>
  <c r="S12" i="13"/>
  <c r="S22" i="13"/>
  <c r="S18" i="12"/>
  <c r="S17" i="12"/>
  <c r="S12" i="12"/>
  <c r="S19" i="12"/>
  <c r="S13" i="12"/>
  <c r="S15" i="12"/>
  <c r="S11" i="12"/>
  <c r="S14" i="12"/>
  <c r="S14" i="11"/>
  <c r="S17" i="11"/>
  <c r="S7" i="11"/>
  <c r="S11" i="11"/>
  <c r="S16" i="11"/>
  <c r="S13" i="11"/>
  <c r="S8" i="11"/>
  <c r="N13" i="10"/>
  <c r="O13" i="10" s="1"/>
  <c r="P13" i="10" s="1"/>
  <c r="N13" i="8"/>
  <c r="O13" i="8" s="1"/>
  <c r="Q13" i="8" s="1"/>
  <c r="Y13" i="8" s="1"/>
  <c r="BQ13" i="8" s="1"/>
  <c r="BO13" i="8"/>
  <c r="AG10" i="7"/>
  <c r="CQ12" i="6"/>
  <c r="EI12" i="6" s="1"/>
  <c r="CQ11" i="6"/>
  <c r="EI11" i="6" s="1"/>
  <c r="CQ7" i="6"/>
  <c r="EI7" i="6" s="1"/>
  <c r="CQ14" i="6"/>
  <c r="EI14" i="6" s="1"/>
  <c r="CQ10" i="6"/>
  <c r="EI10" i="6" s="1"/>
  <c r="DL12" i="6"/>
  <c r="EJ12" i="6" s="1"/>
  <c r="EG8" i="6"/>
  <c r="BO7" i="6"/>
  <c r="AT9" i="6"/>
  <c r="BR9" i="6" s="1"/>
  <c r="CQ9" i="6"/>
  <c r="EI9" i="6" s="1"/>
  <c r="Y14" i="6"/>
  <c r="BQ14" i="6" s="1"/>
  <c r="EL14" i="6"/>
  <c r="Y12" i="6"/>
  <c r="BQ12" i="6" s="1"/>
  <c r="DL7" i="6"/>
  <c r="EJ7" i="6" s="1"/>
  <c r="EG9" i="6"/>
  <c r="BO10" i="6"/>
  <c r="AT13" i="6"/>
  <c r="BR13" i="6" s="1"/>
  <c r="CQ13" i="6"/>
  <c r="EI13" i="6" s="1"/>
  <c r="EL13" i="6" s="1"/>
  <c r="AT15" i="6"/>
  <c r="BR15" i="6" s="1"/>
  <c r="CQ15" i="6"/>
  <c r="EI15" i="6" s="1"/>
  <c r="EL15" i="6" s="1"/>
  <c r="Y7" i="6"/>
  <c r="BQ7" i="6" s="1"/>
  <c r="DL10" i="6"/>
  <c r="EJ10" i="6" s="1"/>
  <c r="EG13" i="6"/>
  <c r="BO14" i="6"/>
  <c r="Y11" i="6"/>
  <c r="BQ11" i="6" s="1"/>
  <c r="DL11" i="6"/>
  <c r="EJ11" i="6" s="1"/>
  <c r="BO11" i="6"/>
  <c r="U14" i="4"/>
  <c r="BE14" i="4" s="1"/>
  <c r="BH14" i="4" s="1"/>
  <c r="BE9" i="3"/>
  <c r="DH7" i="2"/>
  <c r="EE7" i="2"/>
  <c r="EF7" i="2" s="1"/>
  <c r="DQ7" i="2"/>
  <c r="BX7" i="2"/>
  <c r="DK7" i="2" s="1"/>
  <c r="DP7" i="2"/>
  <c r="BH13" i="4" l="1"/>
  <c r="BK15" i="16"/>
  <c r="BK9" i="17"/>
  <c r="DY7" i="2"/>
  <c r="DZ7" i="2" s="1"/>
  <c r="BH13" i="15"/>
  <c r="BH20" i="15"/>
  <c r="BK13" i="16"/>
  <c r="BT12" i="6"/>
  <c r="EQ12" i="6" s="1"/>
  <c r="BT9" i="6"/>
  <c r="BT8" i="6"/>
  <c r="EL7" i="6"/>
  <c r="ER7" i="6" s="1"/>
  <c r="EL8" i="6"/>
  <c r="ER8" i="6" s="1"/>
  <c r="EL10" i="6"/>
  <c r="ER10" i="6" s="1"/>
  <c r="EL11" i="6"/>
  <c r="ER11" i="6" s="1"/>
  <c r="BK12" i="17"/>
  <c r="BK7" i="17"/>
  <c r="BK12" i="16"/>
  <c r="BK17" i="16"/>
  <c r="BK11" i="16"/>
  <c r="BK10" i="16"/>
  <c r="BK18" i="16"/>
  <c r="BK16" i="16"/>
  <c r="BK8" i="16"/>
  <c r="BK14" i="16"/>
  <c r="BH7" i="5"/>
  <c r="BH8" i="15"/>
  <c r="BH9" i="15"/>
  <c r="BH15" i="15"/>
  <c r="BH14" i="15"/>
  <c r="BH19" i="15"/>
  <c r="BH11" i="15"/>
  <c r="V13" i="10"/>
  <c r="BH13" i="10" s="1"/>
  <c r="BK13" i="10" s="1"/>
  <c r="BK13" i="9"/>
  <c r="BT13" i="8"/>
  <c r="DS7" i="2"/>
  <c r="DT7" i="2" s="1"/>
  <c r="AN7" i="2"/>
  <c r="DJ7" i="2" s="1"/>
  <c r="DM7" i="2" s="1"/>
  <c r="DN7" i="2" s="1"/>
  <c r="BT13" i="6"/>
  <c r="EQ13" i="6" s="1"/>
  <c r="BT10" i="6"/>
  <c r="EQ10" i="6" s="1"/>
  <c r="BT11" i="6"/>
  <c r="EQ11" i="6" s="1"/>
  <c r="BT7" i="6"/>
  <c r="EQ7" i="6" s="1"/>
  <c r="BT15" i="6"/>
  <c r="BH11" i="4"/>
  <c r="BH12" i="4"/>
  <c r="BH10" i="3"/>
  <c r="BH11" i="3"/>
  <c r="BH12" i="3"/>
  <c r="BH8" i="3"/>
  <c r="BH7" i="3"/>
  <c r="BH9" i="3"/>
  <c r="V27" i="1"/>
  <c r="BH27" i="1" s="1"/>
  <c r="BK27" i="1" s="1"/>
  <c r="V20" i="1"/>
  <c r="BH20" i="1" s="1"/>
  <c r="BK20" i="1" s="1"/>
  <c r="BH13" i="5"/>
  <c r="BH17" i="5"/>
  <c r="BH19" i="5"/>
  <c r="BH10" i="5"/>
  <c r="BH16" i="5"/>
  <c r="BH18" i="5"/>
  <c r="BH12" i="5"/>
  <c r="BH11" i="5"/>
  <c r="EL12" i="6"/>
  <c r="EQ9" i="6"/>
  <c r="ER15" i="6"/>
  <c r="EQ8" i="6"/>
  <c r="EL9" i="6"/>
  <c r="BT14" i="6"/>
  <c r="ER13" i="6"/>
  <c r="ER14" i="6"/>
  <c r="BE34" i="1"/>
  <c r="AM34" i="1"/>
  <c r="U34" i="1"/>
  <c r="AX33" i="1"/>
  <c r="AF33" i="1"/>
  <c r="N33" i="1"/>
  <c r="AX32" i="1"/>
  <c r="AF32" i="1"/>
  <c r="N32" i="1"/>
  <c r="AX31" i="1"/>
  <c r="AF31" i="1"/>
  <c r="N31" i="1"/>
  <c r="AX30" i="1"/>
  <c r="AF30" i="1"/>
  <c r="N30" i="1"/>
  <c r="AX29" i="1"/>
  <c r="AF29" i="1"/>
  <c r="N29" i="1"/>
  <c r="AX28" i="1"/>
  <c r="AF28" i="1"/>
  <c r="N28" i="1"/>
  <c r="BL2" i="1"/>
  <c r="BL1" i="1"/>
  <c r="AR1" i="1"/>
  <c r="Z1" i="1"/>
  <c r="H1" i="1"/>
  <c r="ES7" i="6" l="1"/>
  <c r="ES13" i="6"/>
  <c r="ES8" i="6"/>
  <c r="ES10" i="6"/>
  <c r="ES11" i="6"/>
  <c r="EQ15" i="6"/>
  <c r="AF34" i="1"/>
  <c r="AG34" i="1" s="1"/>
  <c r="AH34" i="1" s="1"/>
  <c r="AN34" i="1" s="1"/>
  <c r="BI34" i="1" s="1"/>
  <c r="AX34" i="1"/>
  <c r="AY34" i="1" s="1"/>
  <c r="AZ34" i="1" s="1"/>
  <c r="BF34" i="1" s="1"/>
  <c r="ER12" i="6"/>
  <c r="ES12" i="6" s="1"/>
  <c r="ER9" i="6"/>
  <c r="ES9" i="6" s="1"/>
  <c r="EQ14" i="6"/>
  <c r="ES14" i="6" s="1"/>
  <c r="N34" i="1"/>
  <c r="O34" i="1" s="1"/>
  <c r="P34" i="1" s="1"/>
  <c r="V34" i="1" s="1"/>
  <c r="BH34" i="1" s="1"/>
  <c r="BK34" i="1" l="1"/>
</calcChain>
</file>

<file path=xl/sharedStrings.xml><?xml version="1.0" encoding="utf-8"?>
<sst xmlns="http://schemas.openxmlformats.org/spreadsheetml/2006/main" count="2164" uniqueCount="263">
  <si>
    <t>Judge at A:</t>
  </si>
  <si>
    <t>Judge at B:</t>
  </si>
  <si>
    <t>Judge at C:</t>
  </si>
  <si>
    <t>COMPULSORIES</t>
  </si>
  <si>
    <t>FREESTYLE</t>
  </si>
  <si>
    <t>ACTUAL SCORES</t>
  </si>
  <si>
    <t>Div. by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</si>
  <si>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</si>
  <si>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</si>
  <si>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</si>
  <si>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</si>
  <si>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</si>
  <si>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</si>
  <si>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</si>
  <si>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</si>
  <si>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1/2 Fl</t>
  </si>
  <si>
    <t>Pl'k</t>
  </si>
  <si>
    <t>I/s S't</t>
  </si>
  <si>
    <t>O/s S't</t>
  </si>
  <si>
    <t>Kneel</t>
  </si>
  <si>
    <t>V'lt Off</t>
  </si>
  <si>
    <t>Total</t>
  </si>
  <si>
    <t>No&amp;Ex</t>
  </si>
  <si>
    <t>Score</t>
  </si>
  <si>
    <t>Art.</t>
  </si>
  <si>
    <t>Exer</t>
  </si>
  <si>
    <t>Gen Im</t>
  </si>
  <si>
    <t>SCORE</t>
  </si>
  <si>
    <t>A</t>
  </si>
  <si>
    <t>B</t>
  </si>
  <si>
    <t>C</t>
  </si>
  <si>
    <t>Overall</t>
  </si>
  <si>
    <t>Place</t>
  </si>
  <si>
    <t>R</t>
  </si>
  <si>
    <t>Sub-total</t>
  </si>
  <si>
    <t>Scone Equestrian Vaulting Team Inc.</t>
  </si>
  <si>
    <t>Scone Horse Festival 2015</t>
  </si>
  <si>
    <t>Erin Ryan</t>
  </si>
  <si>
    <t>Kelsey Ryan</t>
  </si>
  <si>
    <t>Leila Caballero-harrison</t>
  </si>
  <si>
    <t>Megan Couzins</t>
  </si>
  <si>
    <t>Tegan Davis</t>
  </si>
  <si>
    <t>Trista Mitchell</t>
  </si>
  <si>
    <t>Lucia Rogan</t>
  </si>
  <si>
    <t>BAIBERRALEY RULES</t>
  </si>
  <si>
    <t>Karen Mitchell</t>
  </si>
  <si>
    <t>Capriole</t>
  </si>
  <si>
    <t>Alexandra Moon</t>
  </si>
  <si>
    <t>Kathrine Moon</t>
  </si>
  <si>
    <t>Philip Ritter</t>
  </si>
  <si>
    <t>Daytona Halloran</t>
  </si>
  <si>
    <t>Rebecca Kennedy</t>
  </si>
  <si>
    <t>Isla Bottomley</t>
  </si>
  <si>
    <t>Rachael Mackey</t>
  </si>
  <si>
    <t>Edenz Kautz</t>
  </si>
  <si>
    <t>Olivia Romano</t>
  </si>
  <si>
    <t>Abbey Hunt</t>
  </si>
  <si>
    <t>Charlotte Lee</t>
  </si>
  <si>
    <t>Jordan Uecker</t>
  </si>
  <si>
    <t>Bronte Fletcher</t>
  </si>
  <si>
    <t>Eloise Tate</t>
  </si>
  <si>
    <t>Marama jade Salter</t>
  </si>
  <si>
    <t>Poppy Loveland</t>
  </si>
  <si>
    <t>Rhiannon Webb</t>
  </si>
  <si>
    <t>Sabine Osmotherly</t>
  </si>
  <si>
    <t>CREME BRULEE</t>
  </si>
  <si>
    <t>Robyn Boyle</t>
  </si>
  <si>
    <t>Scone</t>
  </si>
  <si>
    <t>SPRINGFIELD COMMANDER</t>
  </si>
  <si>
    <t>Sally Paragalli</t>
  </si>
  <si>
    <t>SHVT</t>
  </si>
  <si>
    <t>SERENDIPITY SCARLET</t>
  </si>
  <si>
    <t>Sharna Kirkham</t>
  </si>
  <si>
    <t>HVVT</t>
  </si>
  <si>
    <t>Ranking</t>
  </si>
  <si>
    <t>D&amp;P</t>
  </si>
  <si>
    <t>Perf</t>
  </si>
  <si>
    <t>Diff.</t>
  </si>
  <si>
    <t>Sum</t>
  </si>
  <si>
    <t>Strength</t>
  </si>
  <si>
    <t>Balance</t>
  </si>
  <si>
    <t>Supple</t>
  </si>
  <si>
    <t>Co-ord</t>
  </si>
  <si>
    <t>Jump f'ce</t>
  </si>
  <si>
    <t>Ex Sc</t>
  </si>
  <si>
    <t>Sub</t>
  </si>
  <si>
    <t>Fl. 2</t>
  </si>
  <si>
    <t>Fl. 1</t>
  </si>
  <si>
    <t>Stand</t>
  </si>
  <si>
    <t>S Bwd</t>
  </si>
  <si>
    <t>S Fwd</t>
  </si>
  <si>
    <t>Mill</t>
  </si>
  <si>
    <t>Flag</t>
  </si>
  <si>
    <t>Test</t>
  </si>
  <si>
    <t>Judges' Scores</t>
  </si>
  <si>
    <t>Final</t>
  </si>
  <si>
    <t>TOTAL</t>
  </si>
  <si>
    <t>TECHNICAL TEST - A&amp;P</t>
  </si>
  <si>
    <t>TECHNICAL TEST - Elements</t>
  </si>
  <si>
    <t>TECHNICAL TEST</t>
  </si>
  <si>
    <t>COMBINED</t>
  </si>
  <si>
    <t>Open Individual</t>
  </si>
  <si>
    <t>Class: 18</t>
  </si>
  <si>
    <t>Class: 1</t>
  </si>
  <si>
    <t>Sarah Grayson</t>
  </si>
  <si>
    <t>EDELWEISS PIERRE</t>
  </si>
  <si>
    <t>SVG</t>
  </si>
  <si>
    <t>Preliminary Squad</t>
  </si>
  <si>
    <t>Actual</t>
  </si>
  <si>
    <t>Plank</t>
  </si>
  <si>
    <t>In Seat</t>
  </si>
  <si>
    <t>Out S</t>
  </si>
  <si>
    <t>V'ltOf</t>
  </si>
  <si>
    <t>Exerc</t>
  </si>
  <si>
    <t>Class: 7</t>
  </si>
  <si>
    <t>Introductory (Comp and F/S)</t>
  </si>
  <si>
    <t>Class: 8</t>
  </si>
  <si>
    <t>Newcomers (Comp only)</t>
  </si>
  <si>
    <t>Grace Pratley</t>
  </si>
  <si>
    <t>Hope-louise Irwin</t>
  </si>
  <si>
    <t>Peyton Halloran</t>
  </si>
  <si>
    <t>Sean Miskelly</t>
  </si>
  <si>
    <t>POSSUM BOOTS</t>
  </si>
  <si>
    <t>Rebecca Howard</t>
  </si>
  <si>
    <t>Summer Harrison</t>
  </si>
  <si>
    <t>Hope Beetson</t>
  </si>
  <si>
    <t>Bella Fernandes</t>
  </si>
  <si>
    <t>Zanthe Da Cruz</t>
  </si>
  <si>
    <t>Sw fw</t>
  </si>
  <si>
    <t>1/2 Mill</t>
  </si>
  <si>
    <t>Sw bw</t>
  </si>
  <si>
    <t>Novice Individual</t>
  </si>
  <si>
    <t>Bronagh Miskelly</t>
  </si>
  <si>
    <t xml:space="preserve"> ASTONISH</t>
  </si>
  <si>
    <t>Lyn Lynch</t>
  </si>
  <si>
    <t>Jamie Haste</t>
  </si>
  <si>
    <t>Morgen Neal</t>
  </si>
  <si>
    <t xml:space="preserve">ALKA KHAN </t>
  </si>
  <si>
    <t>Sue Wark</t>
  </si>
  <si>
    <t>Central West</t>
  </si>
  <si>
    <t>Fleur Sykes</t>
  </si>
  <si>
    <t xml:space="preserve"> EP MORGAN</t>
  </si>
  <si>
    <t>Kerri Wilson</t>
  </si>
  <si>
    <t>Neqc</t>
  </si>
  <si>
    <t>Ruby Kennett</t>
  </si>
  <si>
    <t>Norah Wells</t>
  </si>
  <si>
    <t>BAILEY BOY</t>
  </si>
  <si>
    <t>Anna Blackburn</t>
  </si>
  <si>
    <t>Independent</t>
  </si>
  <si>
    <t>Abigail Bedford</t>
  </si>
  <si>
    <t>Fassifern</t>
  </si>
  <si>
    <t>Charlotte Lovelock</t>
  </si>
  <si>
    <t>Lachlan Ray</t>
  </si>
  <si>
    <t>WP COGNAC</t>
  </si>
  <si>
    <t>SPIRITOSO</t>
  </si>
  <si>
    <t>HUNTERVIEW SINATRA</t>
  </si>
  <si>
    <t>Class: 4</t>
  </si>
  <si>
    <t>Advanced Individual</t>
  </si>
  <si>
    <t>ROUND 1</t>
  </si>
  <si>
    <t>ROUND 2</t>
  </si>
  <si>
    <t>Score for Round</t>
  </si>
  <si>
    <t>SwOff</t>
  </si>
  <si>
    <t>Class: 2</t>
  </si>
  <si>
    <t>KIRRANG SILVER DOLLAR</t>
  </si>
  <si>
    <t>Emily Jones</t>
  </si>
  <si>
    <t>ASTONISH</t>
  </si>
  <si>
    <t>Nicole Collett</t>
  </si>
  <si>
    <t>Jessica Masterton</t>
  </si>
  <si>
    <t>Lucy Betts</t>
  </si>
  <si>
    <t>Ella Springs</t>
  </si>
  <si>
    <t>Alexandra Playfoot</t>
  </si>
  <si>
    <t>MEV</t>
  </si>
  <si>
    <t>Open Pas de Deux Canter</t>
  </si>
  <si>
    <t>Class: 10</t>
  </si>
  <si>
    <t>Bella Napthali</t>
  </si>
  <si>
    <t>Advanced Squad</t>
  </si>
  <si>
    <t>Sw off</t>
  </si>
  <si>
    <t>score</t>
  </si>
  <si>
    <t>Perf.</t>
  </si>
  <si>
    <t>D &amp; P</t>
  </si>
  <si>
    <t>Class: 15</t>
  </si>
  <si>
    <t>Mckeira Cumming</t>
  </si>
  <si>
    <t>Rebecca Vandepeear</t>
  </si>
  <si>
    <t>Zelos</t>
  </si>
  <si>
    <t>Intermediate Squad</t>
  </si>
  <si>
    <t>Half M</t>
  </si>
  <si>
    <t>Class: 16</t>
  </si>
  <si>
    <t>Anna Betts</t>
  </si>
  <si>
    <t>KAMILAROI CAVALIER</t>
  </si>
  <si>
    <t>Newcomers Squad (Comp only)</t>
  </si>
  <si>
    <t>Class: 19</t>
  </si>
  <si>
    <t>Tiannah Witney</t>
  </si>
  <si>
    <t>Barrel Individual - Open</t>
  </si>
  <si>
    <t>Class: 20</t>
  </si>
  <si>
    <t>Charlotte Ratcliffe-roach</t>
  </si>
  <si>
    <t>Elyssa Ohanlon</t>
  </si>
  <si>
    <t>Ginger Kennett</t>
  </si>
  <si>
    <t>Barrel Individual - Nov &amp; PreNov</t>
  </si>
  <si>
    <t>Class: 21</t>
  </si>
  <si>
    <t>Ivy Sykes</t>
  </si>
  <si>
    <t>Barrel Individual - Preliminary</t>
  </si>
  <si>
    <t>Class: 22</t>
  </si>
  <si>
    <t>Brooklyn Mackie</t>
  </si>
  <si>
    <t>Imogen Murphy</t>
  </si>
  <si>
    <t>Isabel Smith</t>
  </si>
  <si>
    <t>Kiah Walsh</t>
  </si>
  <si>
    <t>Katherine Blackburn</t>
  </si>
  <si>
    <t>Lydia George</t>
  </si>
  <si>
    <t>Orlagh Fitzgerald</t>
  </si>
  <si>
    <t>Jessica Mory</t>
  </si>
  <si>
    <t>Barrel Squad (Horse theme)</t>
  </si>
  <si>
    <t>Class: 23</t>
  </si>
  <si>
    <t>Kelsea Haste</t>
  </si>
  <si>
    <t>Christine Lawrence</t>
  </si>
  <si>
    <t>Charlotte Ratcliffe-Roach</t>
  </si>
  <si>
    <t>SHVT/Neqc</t>
  </si>
  <si>
    <t>Preliminary Individual</t>
  </si>
  <si>
    <t>Class: 6</t>
  </si>
  <si>
    <t>Jordan Eucker</t>
  </si>
  <si>
    <t>EP MORGAN</t>
  </si>
  <si>
    <t>Caitlin Fraser</t>
  </si>
  <si>
    <t xml:space="preserve"> POSSUM BOOTS</t>
  </si>
  <si>
    <t>Intermediate Individual</t>
  </si>
  <si>
    <t>Class: 3</t>
  </si>
  <si>
    <t>Melissa-jane Thompson</t>
  </si>
  <si>
    <t>Nikki Connor</t>
  </si>
  <si>
    <t>Equiste</t>
  </si>
  <si>
    <t>Martine Fogg</t>
  </si>
  <si>
    <t>CRÈME BRULEE</t>
  </si>
  <si>
    <t>Pre-Novice Individual</t>
  </si>
  <si>
    <t>Class: 5</t>
  </si>
  <si>
    <t>ALKA KHAN</t>
  </si>
  <si>
    <t>Ainsley Fraser</t>
  </si>
  <si>
    <t>Breanna Trappel</t>
  </si>
  <si>
    <t>Walk D (never placed in PDD)</t>
  </si>
  <si>
    <t>Class: 14</t>
  </si>
  <si>
    <t>Max Blackburn</t>
  </si>
  <si>
    <t>prel</t>
  </si>
  <si>
    <t>Walk B (Prel:Inter)</t>
  </si>
  <si>
    <t>Class: 12</t>
  </si>
  <si>
    <t>Walk C (Prel:PreNov)</t>
  </si>
  <si>
    <t>Class: 13</t>
  </si>
  <si>
    <t>Class: 11</t>
  </si>
  <si>
    <t>Walk A (Nov:Open)</t>
  </si>
  <si>
    <t>GenIm</t>
  </si>
  <si>
    <t>Novice Squad</t>
  </si>
  <si>
    <t>Class: 16A</t>
  </si>
  <si>
    <t>Darryn Fedrick</t>
  </si>
  <si>
    <t>JS</t>
  </si>
  <si>
    <t>Jenny Scott</t>
  </si>
  <si>
    <t>Angie Deeks</t>
  </si>
  <si>
    <t>Robyn Bruderer</t>
  </si>
  <si>
    <t>AD</t>
  </si>
  <si>
    <t>RB</t>
  </si>
  <si>
    <t>HC</t>
  </si>
  <si>
    <t>Scr.</t>
  </si>
  <si>
    <t>DF/JS</t>
  </si>
  <si>
    <t>AD/RB</t>
  </si>
  <si>
    <t>3=</t>
  </si>
  <si>
    <t>2=</t>
  </si>
  <si>
    <t xml:space="preserve">	WF INDIGO</t>
  </si>
  <si>
    <t>SCr.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</si>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</sst>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\-yy;@"/>
    <numFmt numFmtId="165" formatCode="[$-409]h:mm:ss\ AM/PM;@"/>
    <numFmt numFmtId="166" formatCode="0.0"/>
    <numFmt numFmtId="167" formatCode="0.000"/>
  </numFmts>
  <fonts count="6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/>
    <xf numFmtId="164" fontId="0" fillId="0" borderId="0" xfId="0" applyNumberFormat="1" applyAlignment="1">
      <alignment horizontal="right"/>
    </xf>
    <xf numFmtId="0" fontId="1" fillId="0" borderId="0" xfId="0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6" fontId="0" fillId="4" borderId="0" xfId="0" applyNumberFormat="1" applyFill="1"/>
    <xf numFmtId="167" fontId="0" fillId="0" borderId="0" xfId="0" applyNumberFormat="1" applyAlignment="1"/>
    <xf numFmtId="167" fontId="0" fillId="2" borderId="0" xfId="0" applyNumberFormat="1" applyFill="1" applyAlignment="1"/>
    <xf numFmtId="166" fontId="0" fillId="2" borderId="0" xfId="0" applyNumberFormat="1" applyFill="1"/>
    <xf numFmtId="167" fontId="0" fillId="2" borderId="0" xfId="0" applyNumberFormat="1" applyFill="1"/>
    <xf numFmtId="166" fontId="0" fillId="3" borderId="0" xfId="0" applyNumberFormat="1" applyFill="1" applyAlignment="1"/>
    <xf numFmtId="167" fontId="0" fillId="3" borderId="0" xfId="0" applyNumberFormat="1" applyFill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0" xfId="0" applyAlignment="1"/>
    <xf numFmtId="0" fontId="2" fillId="0" borderId="0" xfId="0" applyFont="1"/>
    <xf numFmtId="0" fontId="0" fillId="0" borderId="0" xfId="0" applyFill="1"/>
    <xf numFmtId="0" fontId="0" fillId="0" borderId="0" xfId="0" applyFill="1" applyAlignment="1"/>
    <xf numFmtId="166" fontId="0" fillId="0" borderId="0" xfId="0" applyNumberFormat="1" applyFill="1" applyAlignment="1"/>
    <xf numFmtId="167" fontId="0" fillId="0" borderId="0" xfId="0" applyNumberFormat="1" applyFill="1" applyAlignment="1"/>
    <xf numFmtId="166" fontId="0" fillId="0" borderId="0" xfId="0" applyNumberFormat="1"/>
    <xf numFmtId="167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Border="1"/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0" fillId="6" borderId="0" xfId="0" applyFill="1"/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/>
    <xf numFmtId="1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/>
    <xf numFmtId="0" fontId="3" fillId="0" borderId="0" xfId="0" quotePrefix="1" applyFont="1" applyFill="1"/>
    <xf numFmtId="1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5" fillId="0" borderId="0" xfId="0" applyFont="1"/>
    <xf numFmtId="0" fontId="3" fillId="0" borderId="0" xfId="0" applyFont="1" applyAlignment="1">
      <alignment horizontal="right"/>
    </xf>
    <xf numFmtId="166" fontId="0" fillId="0" borderId="0" xfId="0" applyNumberFormat="1" applyFill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4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21.28515625" customWidth="1"/>
    <col min="3" max="3" width="25.85546875" customWidth="1"/>
    <col min="4" max="4" width="14" customWidth="1"/>
    <col min="5" max="5" width="12.85546875" customWidth="1"/>
    <col min="6" max="13" width="5.7109375" customWidth="1"/>
    <col min="14" max="14" width="7.5703125" customWidth="1"/>
    <col min="15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1" width="5.7109375" customWidth="1"/>
    <col min="32" max="32" width="7.5703125" customWidth="1"/>
    <col min="33" max="33" width="6.5703125" customWidth="1"/>
    <col min="3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9" width="5.7109375" customWidth="1"/>
    <col min="50" max="50" width="7.5703125" customWidth="1"/>
    <col min="51" max="51" width="6.5703125" customWidth="1"/>
    <col min="52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4" x14ac:dyDescent="0.2">
      <c r="A1" t="s">
        <v>35</v>
      </c>
      <c r="D1" t="s">
        <v>0</v>
      </c>
      <c r="E1" t="s">
        <v>247</v>
      </c>
      <c r="F1" t="s">
        <v>0</v>
      </c>
      <c r="H1" s="61" t="str">
        <f>E1</f>
        <v>Darryn Fedrick</v>
      </c>
      <c r="I1" s="61"/>
      <c r="J1" s="61"/>
      <c r="K1" s="61"/>
      <c r="L1" s="61"/>
      <c r="M1" s="61"/>
      <c r="Q1" s="1"/>
      <c r="W1" s="2"/>
      <c r="X1" t="s">
        <v>1</v>
      </c>
      <c r="Z1" s="61" t="str">
        <f>E2</f>
        <v>Jenny Scott</v>
      </c>
      <c r="AA1" s="61"/>
      <c r="AB1" s="61"/>
      <c r="AC1" s="61"/>
      <c r="AD1" s="61"/>
      <c r="AE1" s="61"/>
      <c r="AI1" s="1"/>
      <c r="AO1" s="3"/>
      <c r="AP1" t="s">
        <v>2</v>
      </c>
      <c r="AR1">
        <f>E3</f>
        <v>0</v>
      </c>
      <c r="AS1" s="61"/>
      <c r="AT1" s="61"/>
      <c r="AU1" s="61"/>
      <c r="AV1" s="61"/>
      <c r="AW1" s="61"/>
      <c r="BA1" s="1"/>
      <c r="BG1" s="2"/>
      <c r="BH1" s="4"/>
      <c r="BI1" s="4"/>
      <c r="BJ1" s="4"/>
      <c r="BL1" s="4">
        <f ca="1">NOW()</f>
        <v>42145.371461574076</v>
      </c>
    </row>
    <row r="2" spans="1:64" x14ac:dyDescent="0.2">
      <c r="A2" s="5" t="s">
        <v>36</v>
      </c>
      <c r="D2" t="s">
        <v>1</v>
      </c>
      <c r="E2" t="s">
        <v>249</v>
      </c>
      <c r="Q2" s="1"/>
      <c r="W2" s="2"/>
      <c r="AI2" s="1"/>
      <c r="AO2" s="3"/>
      <c r="BA2" s="1"/>
      <c r="BG2" s="2"/>
      <c r="BH2" s="6"/>
      <c r="BI2" s="6"/>
      <c r="BJ2" s="6"/>
      <c r="BL2" s="6">
        <f ca="1">NOW()</f>
        <v>42145.371461574076</v>
      </c>
    </row>
    <row r="3" spans="1:64" x14ac:dyDescent="0.2">
      <c r="A3" t="s">
        <v>107</v>
      </c>
      <c r="C3" t="s">
        <v>102</v>
      </c>
      <c r="D3" t="s">
        <v>2</v>
      </c>
      <c r="F3" s="60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1"/>
      <c r="R3" s="60" t="s">
        <v>4</v>
      </c>
      <c r="S3" s="60"/>
      <c r="T3" s="60"/>
      <c r="U3" s="60"/>
      <c r="W3" s="2"/>
      <c r="X3" s="60" t="s">
        <v>3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1"/>
      <c r="AJ3" s="60" t="s">
        <v>4</v>
      </c>
      <c r="AK3" s="60"/>
      <c r="AL3" s="60"/>
      <c r="AM3" s="60"/>
      <c r="AO3" s="3"/>
      <c r="AP3" s="60" t="s">
        <v>3</v>
      </c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1"/>
      <c r="BB3" s="60" t="s">
        <v>4</v>
      </c>
      <c r="BC3" s="60"/>
      <c r="BD3" s="60"/>
      <c r="BE3" s="60"/>
      <c r="BG3" s="2"/>
      <c r="BH3" s="60" t="s">
        <v>5</v>
      </c>
      <c r="BI3" s="61"/>
      <c r="BJ3" s="61"/>
      <c r="BK3" s="61"/>
    </row>
    <row r="4" spans="1:64" x14ac:dyDescent="0.2">
      <c r="O4" s="7" t="s">
        <v>6</v>
      </c>
      <c r="Q4" s="8"/>
      <c r="V4" s="7" t="s">
        <v>7</v>
      </c>
      <c r="W4" s="2"/>
      <c r="AG4" s="7" t="s">
        <v>6</v>
      </c>
      <c r="AI4" s="8"/>
      <c r="AN4" s="7" t="s">
        <v>7</v>
      </c>
      <c r="AO4" s="9"/>
      <c r="AY4" s="7" t="s">
        <v>6</v>
      </c>
      <c r="BA4" s="8"/>
      <c r="BF4" s="7" t="s">
        <v>7</v>
      </c>
      <c r="BG4" s="9"/>
      <c r="BH4" s="7"/>
      <c r="BI4" s="7"/>
      <c r="BJ4" s="7"/>
      <c r="BK4" s="7"/>
    </row>
    <row r="5" spans="1:64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 t="s">
        <v>22</v>
      </c>
      <c r="P5" s="7" t="s">
        <v>23</v>
      </c>
      <c r="Q5" s="8"/>
      <c r="R5" s="7" t="s">
        <v>24</v>
      </c>
      <c r="S5" s="7" t="s">
        <v>25</v>
      </c>
      <c r="T5" s="7" t="s">
        <v>26</v>
      </c>
      <c r="U5" s="7" t="s">
        <v>21</v>
      </c>
      <c r="V5" s="7" t="s">
        <v>27</v>
      </c>
      <c r="W5" s="9"/>
      <c r="X5" s="7" t="s">
        <v>13</v>
      </c>
      <c r="Y5" s="7" t="s">
        <v>14</v>
      </c>
      <c r="Z5" s="7" t="s">
        <v>15</v>
      </c>
      <c r="AA5" s="7" t="s">
        <v>16</v>
      </c>
      <c r="AB5" s="7" t="s">
        <v>17</v>
      </c>
      <c r="AC5" s="7" t="s">
        <v>18</v>
      </c>
      <c r="AD5" s="7" t="s">
        <v>19</v>
      </c>
      <c r="AE5" s="7" t="s">
        <v>20</v>
      </c>
      <c r="AF5" s="7" t="s">
        <v>21</v>
      </c>
      <c r="AG5" s="7" t="s">
        <v>22</v>
      </c>
      <c r="AH5" s="7" t="s">
        <v>23</v>
      </c>
      <c r="AI5" s="8"/>
      <c r="AJ5" s="7" t="s">
        <v>24</v>
      </c>
      <c r="AK5" s="7" t="s">
        <v>25</v>
      </c>
      <c r="AL5" s="7" t="s">
        <v>26</v>
      </c>
      <c r="AM5" s="7" t="s">
        <v>21</v>
      </c>
      <c r="AN5" s="7" t="s">
        <v>27</v>
      </c>
      <c r="AO5" s="9"/>
      <c r="AP5" s="7" t="s">
        <v>13</v>
      </c>
      <c r="AQ5" s="7" t="s">
        <v>14</v>
      </c>
      <c r="AR5" s="7" t="s">
        <v>15</v>
      </c>
      <c r="AS5" s="7" t="s">
        <v>16</v>
      </c>
      <c r="AT5" s="7" t="s">
        <v>17</v>
      </c>
      <c r="AU5" s="7" t="s">
        <v>18</v>
      </c>
      <c r="AV5" s="7" t="s">
        <v>19</v>
      </c>
      <c r="AW5" s="7" t="s">
        <v>20</v>
      </c>
      <c r="AX5" s="7" t="s">
        <v>21</v>
      </c>
      <c r="AY5" s="7" t="s">
        <v>22</v>
      </c>
      <c r="AZ5" s="7" t="s">
        <v>23</v>
      </c>
      <c r="BA5" s="8"/>
      <c r="BB5" s="7" t="s">
        <v>24</v>
      </c>
      <c r="BC5" s="7" t="s">
        <v>25</v>
      </c>
      <c r="BD5" s="7" t="s">
        <v>26</v>
      </c>
      <c r="BE5" s="7" t="s">
        <v>21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31</v>
      </c>
      <c r="BL5" s="7" t="s">
        <v>32</v>
      </c>
    </row>
    <row r="6" spans="1:64" x14ac:dyDescent="0.2">
      <c r="Q6" s="1"/>
      <c r="W6" s="2"/>
      <c r="AI6" s="1"/>
      <c r="AO6" s="3"/>
      <c r="BA6" s="1"/>
      <c r="BG6" s="2"/>
    </row>
    <row r="7" spans="1:64" x14ac:dyDescent="0.2">
      <c r="A7">
        <v>1</v>
      </c>
      <c r="B7" t="s">
        <v>59</v>
      </c>
      <c r="C7" s="1"/>
      <c r="D7" s="1"/>
      <c r="E7" s="1"/>
      <c r="F7" s="10">
        <v>5.5</v>
      </c>
      <c r="G7" s="10">
        <v>5.6</v>
      </c>
      <c r="H7" s="10">
        <v>5.6</v>
      </c>
      <c r="I7" s="10">
        <v>5.5</v>
      </c>
      <c r="J7" s="10">
        <v>6</v>
      </c>
      <c r="K7" s="10">
        <v>6</v>
      </c>
      <c r="L7" s="10">
        <v>7</v>
      </c>
      <c r="M7" s="10">
        <v>6</v>
      </c>
      <c r="N7" s="11">
        <f t="shared" ref="N7:N12" si="0">SUM(F7:M7)</f>
        <v>47.2</v>
      </c>
      <c r="O7" s="12"/>
      <c r="P7" s="12"/>
      <c r="Q7" s="1"/>
      <c r="R7" s="13"/>
      <c r="S7" s="13"/>
      <c r="T7" s="13"/>
      <c r="U7" s="14"/>
      <c r="V7" s="14"/>
      <c r="W7" s="2"/>
      <c r="X7" s="10">
        <v>5.5</v>
      </c>
      <c r="Y7" s="10">
        <v>6</v>
      </c>
      <c r="Z7" s="10">
        <v>6.5</v>
      </c>
      <c r="AA7" s="10">
        <v>6</v>
      </c>
      <c r="AB7" s="10">
        <v>5</v>
      </c>
      <c r="AC7" s="10">
        <v>6.5</v>
      </c>
      <c r="AD7" s="10">
        <v>6</v>
      </c>
      <c r="AE7" s="10">
        <v>6.5</v>
      </c>
      <c r="AF7" s="11">
        <f t="shared" ref="AF7:AF12" si="1">SUM(X7:AE7)</f>
        <v>48</v>
      </c>
      <c r="AG7" s="12"/>
      <c r="AH7" s="12"/>
      <c r="AI7" s="1"/>
      <c r="AJ7" s="13"/>
      <c r="AK7" s="13"/>
      <c r="AL7" s="13"/>
      <c r="AM7" s="14"/>
      <c r="AN7" s="14"/>
      <c r="AO7" s="15"/>
      <c r="AP7" s="10"/>
      <c r="AQ7" s="10"/>
      <c r="AR7" s="10"/>
      <c r="AS7" s="10"/>
      <c r="AT7" s="10"/>
      <c r="AU7" s="10"/>
      <c r="AV7" s="10"/>
      <c r="AW7" s="10"/>
      <c r="AX7" s="11">
        <f t="shared" ref="AX7:AX12" si="2">SUM(AP7:AW7)</f>
        <v>0</v>
      </c>
      <c r="AY7" s="12"/>
      <c r="AZ7" s="12"/>
      <c r="BA7" s="1"/>
      <c r="BB7" s="13"/>
      <c r="BC7" s="13"/>
      <c r="BD7" s="13"/>
      <c r="BE7" s="14"/>
      <c r="BF7" s="14"/>
      <c r="BG7" s="16"/>
      <c r="BH7" s="14"/>
      <c r="BI7" s="14"/>
      <c r="BJ7" s="14"/>
      <c r="BK7" s="14"/>
      <c r="BL7" s="1"/>
    </row>
    <row r="8" spans="1:64" x14ac:dyDescent="0.2">
      <c r="A8">
        <v>2</v>
      </c>
      <c r="B8" t="s">
        <v>60</v>
      </c>
      <c r="C8" s="1"/>
      <c r="D8" s="1"/>
      <c r="E8" s="1"/>
      <c r="F8" s="10">
        <v>5.5</v>
      </c>
      <c r="G8" s="10">
        <v>5.8</v>
      </c>
      <c r="H8" s="10">
        <v>6.6</v>
      </c>
      <c r="I8" s="10">
        <v>7</v>
      </c>
      <c r="J8" s="10">
        <v>5.8</v>
      </c>
      <c r="K8" s="10">
        <v>6</v>
      </c>
      <c r="L8" s="10">
        <v>7</v>
      </c>
      <c r="M8" s="10">
        <v>6.8</v>
      </c>
      <c r="N8" s="11">
        <f t="shared" si="0"/>
        <v>50.5</v>
      </c>
      <c r="O8" s="12"/>
      <c r="P8" s="12"/>
      <c r="Q8" s="1"/>
      <c r="R8" s="1"/>
      <c r="S8" s="1"/>
      <c r="T8" s="1"/>
      <c r="U8" s="1"/>
      <c r="V8" s="1"/>
      <c r="W8" s="2"/>
      <c r="X8" s="10">
        <v>5.5</v>
      </c>
      <c r="Y8" s="10">
        <v>6.5</v>
      </c>
      <c r="Z8" s="10">
        <v>5.5</v>
      </c>
      <c r="AA8" s="10">
        <v>6.5</v>
      </c>
      <c r="AB8" s="10">
        <v>6.5</v>
      </c>
      <c r="AC8" s="10">
        <v>6</v>
      </c>
      <c r="AD8" s="10">
        <v>7.5</v>
      </c>
      <c r="AE8" s="10">
        <v>7</v>
      </c>
      <c r="AF8" s="11">
        <f t="shared" si="1"/>
        <v>51</v>
      </c>
      <c r="AG8" s="12"/>
      <c r="AH8" s="12"/>
      <c r="AI8" s="1"/>
      <c r="AJ8" s="1"/>
      <c r="AK8" s="1"/>
      <c r="AL8" s="1"/>
      <c r="AM8" s="1"/>
      <c r="AN8" s="1"/>
      <c r="AO8" s="3"/>
      <c r="AP8" s="10"/>
      <c r="AQ8" s="10"/>
      <c r="AR8" s="10"/>
      <c r="AS8" s="10"/>
      <c r="AT8" s="10"/>
      <c r="AU8" s="10"/>
      <c r="AV8" s="10"/>
      <c r="AW8" s="10"/>
      <c r="AX8" s="11">
        <f t="shared" si="2"/>
        <v>0</v>
      </c>
      <c r="AY8" s="12"/>
      <c r="AZ8" s="12"/>
      <c r="BA8" s="1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</row>
    <row r="9" spans="1:64" x14ac:dyDescent="0.2">
      <c r="A9">
        <v>3</v>
      </c>
      <c r="B9" t="s">
        <v>61</v>
      </c>
      <c r="C9" s="1"/>
      <c r="D9" s="1"/>
      <c r="E9" s="1"/>
      <c r="F9" s="10">
        <v>5.5</v>
      </c>
      <c r="G9" s="10">
        <v>5.6</v>
      </c>
      <c r="H9" s="10">
        <v>5.6</v>
      </c>
      <c r="I9" s="10">
        <v>5.5</v>
      </c>
      <c r="J9" s="10">
        <v>5.5</v>
      </c>
      <c r="K9" s="10">
        <v>5.7</v>
      </c>
      <c r="L9" s="10">
        <v>6.5</v>
      </c>
      <c r="M9" s="10">
        <v>5.8</v>
      </c>
      <c r="N9" s="11">
        <f t="shared" si="0"/>
        <v>45.699999999999996</v>
      </c>
      <c r="O9" s="12"/>
      <c r="P9" s="12"/>
      <c r="Q9" s="1"/>
      <c r="R9" s="1"/>
      <c r="S9" s="1"/>
      <c r="T9" s="1"/>
      <c r="U9" s="1"/>
      <c r="V9" s="1"/>
      <c r="W9" s="2"/>
      <c r="X9" s="10">
        <v>5.5</v>
      </c>
      <c r="Y9" s="10">
        <v>5</v>
      </c>
      <c r="Z9" s="10">
        <v>5.5</v>
      </c>
      <c r="AA9" s="10">
        <v>6</v>
      </c>
      <c r="AB9" s="10">
        <v>4.5</v>
      </c>
      <c r="AC9" s="10">
        <v>5.5</v>
      </c>
      <c r="AD9" s="10">
        <v>5</v>
      </c>
      <c r="AE9" s="10">
        <v>5.5</v>
      </c>
      <c r="AF9" s="11">
        <f t="shared" si="1"/>
        <v>42.5</v>
      </c>
      <c r="AG9" s="12"/>
      <c r="AH9" s="12"/>
      <c r="AI9" s="1"/>
      <c r="AJ9" s="1"/>
      <c r="AK9" s="1"/>
      <c r="AL9" s="1"/>
      <c r="AM9" s="1"/>
      <c r="AN9" s="1"/>
      <c r="AO9" s="3"/>
      <c r="AP9" s="10"/>
      <c r="AQ9" s="10"/>
      <c r="AR9" s="10"/>
      <c r="AS9" s="10"/>
      <c r="AT9" s="10"/>
      <c r="AU9" s="10"/>
      <c r="AV9" s="10"/>
      <c r="AW9" s="10"/>
      <c r="AX9" s="11">
        <f t="shared" si="2"/>
        <v>0</v>
      </c>
      <c r="AY9" s="12"/>
      <c r="AZ9" s="12"/>
      <c r="BA9" s="1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</row>
    <row r="10" spans="1:64" x14ac:dyDescent="0.2">
      <c r="A10">
        <v>4</v>
      </c>
      <c r="B10" t="s">
        <v>62</v>
      </c>
      <c r="C10" s="1"/>
      <c r="D10" s="1"/>
      <c r="E10" s="1"/>
      <c r="F10" s="10">
        <v>5.5</v>
      </c>
      <c r="G10" s="10">
        <v>5.8</v>
      </c>
      <c r="H10" s="10">
        <v>6</v>
      </c>
      <c r="I10" s="10">
        <v>5.5</v>
      </c>
      <c r="J10" s="10">
        <v>6</v>
      </c>
      <c r="K10" s="10">
        <v>5.5</v>
      </c>
      <c r="L10" s="10">
        <v>5.8</v>
      </c>
      <c r="M10" s="10">
        <v>5.5</v>
      </c>
      <c r="N10" s="11">
        <f t="shared" si="0"/>
        <v>45.599999999999994</v>
      </c>
      <c r="O10" s="12"/>
      <c r="P10" s="12"/>
      <c r="Q10" s="1"/>
      <c r="R10" s="1"/>
      <c r="S10" s="1"/>
      <c r="T10" s="1"/>
      <c r="U10" s="1"/>
      <c r="V10" s="1"/>
      <c r="W10" s="2"/>
      <c r="X10" s="10">
        <v>5.5</v>
      </c>
      <c r="Y10" s="10">
        <v>5.5</v>
      </c>
      <c r="Z10" s="10">
        <v>6.5</v>
      </c>
      <c r="AA10" s="10">
        <v>5.5</v>
      </c>
      <c r="AB10" s="10">
        <v>5.5</v>
      </c>
      <c r="AC10" s="10">
        <v>5.5</v>
      </c>
      <c r="AD10" s="10">
        <v>5.5</v>
      </c>
      <c r="AE10" s="10">
        <v>6.5</v>
      </c>
      <c r="AF10" s="11">
        <f t="shared" si="1"/>
        <v>46</v>
      </c>
      <c r="AG10" s="12"/>
      <c r="AH10" s="12"/>
      <c r="AI10" s="1"/>
      <c r="AJ10" s="1"/>
      <c r="AK10" s="1"/>
      <c r="AL10" s="1"/>
      <c r="AM10" s="1"/>
      <c r="AN10" s="1"/>
      <c r="AO10" s="3"/>
      <c r="AP10" s="10"/>
      <c r="AQ10" s="10"/>
      <c r="AR10" s="10"/>
      <c r="AS10" s="10"/>
      <c r="AT10" s="10"/>
      <c r="AU10" s="10"/>
      <c r="AV10" s="10"/>
      <c r="AW10" s="10"/>
      <c r="AX10" s="11">
        <f t="shared" si="2"/>
        <v>0</v>
      </c>
      <c r="AY10" s="12"/>
      <c r="AZ10" s="12"/>
      <c r="BA10" s="1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</row>
    <row r="11" spans="1:64" x14ac:dyDescent="0.2">
      <c r="A11">
        <v>5</v>
      </c>
      <c r="B11" t="s">
        <v>63</v>
      </c>
      <c r="C11" s="1"/>
      <c r="D11" s="1"/>
      <c r="E11" s="1"/>
      <c r="F11" s="10">
        <v>5.5</v>
      </c>
      <c r="G11" s="10">
        <v>6</v>
      </c>
      <c r="H11" s="10">
        <v>6</v>
      </c>
      <c r="I11" s="10">
        <v>6</v>
      </c>
      <c r="J11" s="10">
        <v>6</v>
      </c>
      <c r="K11" s="10">
        <v>5.8</v>
      </c>
      <c r="L11" s="10">
        <v>7</v>
      </c>
      <c r="M11" s="10">
        <v>5.9</v>
      </c>
      <c r="N11" s="11">
        <f t="shared" si="0"/>
        <v>48.199999999999996</v>
      </c>
      <c r="O11" s="12"/>
      <c r="P11" s="12"/>
      <c r="Q11" s="1"/>
      <c r="R11" s="1"/>
      <c r="S11" s="1"/>
      <c r="T11" s="1"/>
      <c r="U11" s="1"/>
      <c r="V11" s="1"/>
      <c r="W11" s="2"/>
      <c r="X11" s="10">
        <v>6.5</v>
      </c>
      <c r="Y11" s="10">
        <v>6</v>
      </c>
      <c r="Z11" s="10">
        <v>5.5</v>
      </c>
      <c r="AA11" s="10">
        <v>6.5</v>
      </c>
      <c r="AB11" s="10">
        <v>7</v>
      </c>
      <c r="AC11" s="10">
        <v>6</v>
      </c>
      <c r="AD11" s="10">
        <v>5.5</v>
      </c>
      <c r="AE11" s="10">
        <v>6</v>
      </c>
      <c r="AF11" s="11">
        <f t="shared" si="1"/>
        <v>49</v>
      </c>
      <c r="AG11" s="12"/>
      <c r="AH11" s="12"/>
      <c r="AI11" s="1"/>
      <c r="AJ11" s="1"/>
      <c r="AK11" s="1"/>
      <c r="AL11" s="1"/>
      <c r="AM11" s="1"/>
      <c r="AN11" s="1"/>
      <c r="AO11" s="3"/>
      <c r="AP11" s="10"/>
      <c r="AQ11" s="10"/>
      <c r="AR11" s="10"/>
      <c r="AS11" s="10"/>
      <c r="AT11" s="10"/>
      <c r="AU11" s="10"/>
      <c r="AV11" s="10"/>
      <c r="AW11" s="10"/>
      <c r="AX11" s="11">
        <f t="shared" si="2"/>
        <v>0</v>
      </c>
      <c r="AY11" s="12"/>
      <c r="AZ11" s="12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</row>
    <row r="12" spans="1:64" x14ac:dyDescent="0.2">
      <c r="A12">
        <v>6</v>
      </c>
      <c r="B12" t="s">
        <v>64</v>
      </c>
      <c r="C12" s="1"/>
      <c r="D12" s="1"/>
      <c r="E12" s="1"/>
      <c r="F12" s="10">
        <v>5.5</v>
      </c>
      <c r="G12" s="10">
        <v>5.8</v>
      </c>
      <c r="H12" s="10">
        <v>6</v>
      </c>
      <c r="I12" s="10">
        <v>5.6</v>
      </c>
      <c r="J12" s="10">
        <v>5.8</v>
      </c>
      <c r="K12" s="10">
        <v>5.8</v>
      </c>
      <c r="L12" s="10">
        <v>7</v>
      </c>
      <c r="M12" s="10">
        <v>5.6</v>
      </c>
      <c r="N12" s="11">
        <f t="shared" si="0"/>
        <v>47.1</v>
      </c>
      <c r="O12" s="12"/>
      <c r="P12" s="12"/>
      <c r="Q12" s="1"/>
      <c r="R12" s="1"/>
      <c r="S12" s="1"/>
      <c r="T12" s="1"/>
      <c r="U12" s="1"/>
      <c r="V12" s="1"/>
      <c r="W12" s="2"/>
      <c r="X12" s="10">
        <v>6</v>
      </c>
      <c r="Y12" s="10">
        <v>6.5</v>
      </c>
      <c r="Z12" s="10">
        <v>5.5</v>
      </c>
      <c r="AA12" s="10">
        <v>5.5</v>
      </c>
      <c r="AB12" s="10">
        <v>6</v>
      </c>
      <c r="AC12" s="10">
        <v>6</v>
      </c>
      <c r="AD12" s="10">
        <v>6.5</v>
      </c>
      <c r="AE12" s="10">
        <v>5.5</v>
      </c>
      <c r="AF12" s="11">
        <f t="shared" si="1"/>
        <v>47.5</v>
      </c>
      <c r="AG12" s="12"/>
      <c r="AH12" s="12"/>
      <c r="AI12" s="1"/>
      <c r="AJ12" s="1"/>
      <c r="AK12" s="1"/>
      <c r="AL12" s="1"/>
      <c r="AM12" s="1"/>
      <c r="AN12" s="1"/>
      <c r="AO12" s="3"/>
      <c r="AP12" s="10"/>
      <c r="AQ12" s="10"/>
      <c r="AR12" s="10"/>
      <c r="AS12" s="10"/>
      <c r="AT12" s="10"/>
      <c r="AU12" s="10"/>
      <c r="AV12" s="10"/>
      <c r="AW12" s="10"/>
      <c r="AX12" s="11">
        <f t="shared" si="2"/>
        <v>0</v>
      </c>
      <c r="AY12" s="12"/>
      <c r="AZ12" s="12"/>
      <c r="BA12" s="1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</row>
    <row r="13" spans="1:64" x14ac:dyDescent="0.2">
      <c r="A13" s="17" t="s">
        <v>33</v>
      </c>
      <c r="C13" t="s">
        <v>71</v>
      </c>
      <c r="D13" t="s">
        <v>72</v>
      </c>
      <c r="E13" t="s">
        <v>73</v>
      </c>
      <c r="F13" s="1"/>
      <c r="G13" s="1"/>
      <c r="H13" s="1"/>
      <c r="I13" s="1"/>
      <c r="J13" s="1"/>
      <c r="K13" s="1"/>
      <c r="L13" s="1" t="s">
        <v>34</v>
      </c>
      <c r="M13" s="1"/>
      <c r="N13" s="18">
        <f>SUM(N7:N12)</f>
        <v>284.3</v>
      </c>
      <c r="O13" s="18">
        <f>(N13/6)/8</f>
        <v>5.9229166666666666</v>
      </c>
      <c r="P13" s="18">
        <f>O13</f>
        <v>5.9229166666666666</v>
      </c>
      <c r="Q13" s="1"/>
      <c r="R13" s="10">
        <v>6</v>
      </c>
      <c r="S13" s="10">
        <v>6.9</v>
      </c>
      <c r="T13" s="10">
        <v>6</v>
      </c>
      <c r="U13" s="18">
        <f>(R13*0.25)+(S13*0.5)+(T13*0.25)</f>
        <v>6.45</v>
      </c>
      <c r="V13" s="18">
        <f>(P13+U13)/2</f>
        <v>6.1864583333333334</v>
      </c>
      <c r="W13" s="2"/>
      <c r="X13" s="1"/>
      <c r="Y13" s="1"/>
      <c r="Z13" s="1"/>
      <c r="AA13" s="1"/>
      <c r="AB13" s="1"/>
      <c r="AC13" s="1"/>
      <c r="AD13" s="1" t="s">
        <v>34</v>
      </c>
      <c r="AE13" s="1"/>
      <c r="AF13" s="18">
        <f>SUM(AF7:AF12)</f>
        <v>284</v>
      </c>
      <c r="AG13" s="18">
        <f>(AF13/6)/8</f>
        <v>5.916666666666667</v>
      </c>
      <c r="AH13" s="18">
        <f>AG13</f>
        <v>5.916666666666667</v>
      </c>
      <c r="AI13" s="1"/>
      <c r="AJ13" s="10">
        <v>8</v>
      </c>
      <c r="AK13" s="10">
        <v>6.9</v>
      </c>
      <c r="AL13" s="10">
        <v>4</v>
      </c>
      <c r="AM13" s="18">
        <f>(AJ13*0.25)+(AK13*0.5)+(AL13*0.25)</f>
        <v>6.45</v>
      </c>
      <c r="AN13" s="18">
        <f>(AH13+AM13)/2</f>
        <v>6.1833333333333336</v>
      </c>
      <c r="AO13" s="3"/>
      <c r="AP13" s="1"/>
      <c r="AQ13" s="1"/>
      <c r="AR13" s="1"/>
      <c r="AS13" s="1"/>
      <c r="AT13" s="1"/>
      <c r="AU13" s="1"/>
      <c r="AV13" s="1" t="s">
        <v>34</v>
      </c>
      <c r="AW13" s="1"/>
      <c r="AX13" s="18">
        <f>SUM(AX7:AX12)</f>
        <v>0</v>
      </c>
      <c r="AY13" s="18">
        <f>(AX13/6)/8</f>
        <v>0</v>
      </c>
      <c r="AZ13" s="18">
        <f>AY13</f>
        <v>0</v>
      </c>
      <c r="BA13" s="1"/>
      <c r="BB13" s="10"/>
      <c r="BC13" s="10"/>
      <c r="BD13" s="10"/>
      <c r="BE13" s="18">
        <f>(BB13*0.25)+(BC13*0.5)+(BD13*0.25)</f>
        <v>0</v>
      </c>
      <c r="BF13" s="18">
        <f>(AZ13+BE13)/2</f>
        <v>0</v>
      </c>
      <c r="BG13" s="16"/>
      <c r="BH13" s="18">
        <f>V13</f>
        <v>6.1864583333333334</v>
      </c>
      <c r="BI13" s="18">
        <f>AN13</f>
        <v>6.1833333333333336</v>
      </c>
      <c r="BJ13" s="18"/>
      <c r="BK13" s="18">
        <f>AVERAGE(BH13:BJ13)</f>
        <v>6.1848958333333339</v>
      </c>
      <c r="BL13">
        <v>1</v>
      </c>
    </row>
    <row r="14" spans="1:64" x14ac:dyDescent="0.2">
      <c r="A14">
        <v>1</v>
      </c>
      <c r="B14" t="s">
        <v>47</v>
      </c>
      <c r="C14" s="1"/>
      <c r="D14" s="1"/>
      <c r="E14" s="1"/>
      <c r="F14" s="10">
        <v>5.2</v>
      </c>
      <c r="G14" s="10">
        <v>5</v>
      </c>
      <c r="H14" s="10">
        <v>5.8</v>
      </c>
      <c r="I14" s="10">
        <v>5.5</v>
      </c>
      <c r="J14" s="10">
        <v>5</v>
      </c>
      <c r="K14" s="10">
        <v>5</v>
      </c>
      <c r="L14" s="10">
        <v>6</v>
      </c>
      <c r="M14" s="10">
        <v>6</v>
      </c>
      <c r="N14" s="11">
        <f t="shared" ref="N14:N19" si="3">SUM(F14:M14)</f>
        <v>43.5</v>
      </c>
      <c r="O14" s="12"/>
      <c r="P14" s="12"/>
      <c r="Q14" s="1"/>
      <c r="R14" s="13"/>
      <c r="S14" s="13"/>
      <c r="T14" s="13"/>
      <c r="U14" s="14"/>
      <c r="V14" s="14"/>
      <c r="W14" s="2"/>
      <c r="X14" s="10">
        <v>5</v>
      </c>
      <c r="Y14" s="10">
        <v>6</v>
      </c>
      <c r="Z14" s="10">
        <v>5.5</v>
      </c>
      <c r="AA14" s="10">
        <v>6</v>
      </c>
      <c r="AB14" s="10">
        <v>6</v>
      </c>
      <c r="AC14" s="10">
        <v>5.5</v>
      </c>
      <c r="AD14" s="10">
        <v>6</v>
      </c>
      <c r="AE14" s="10">
        <v>6</v>
      </c>
      <c r="AF14" s="11">
        <f t="shared" ref="AF14:AF19" si="4">SUM(X14:AE14)</f>
        <v>46</v>
      </c>
      <c r="AG14" s="12"/>
      <c r="AH14" s="12"/>
      <c r="AI14" s="1"/>
      <c r="AJ14" s="13"/>
      <c r="AK14" s="13"/>
      <c r="AL14" s="13"/>
      <c r="AM14" s="14"/>
      <c r="AN14" s="14"/>
      <c r="AO14" s="15"/>
      <c r="AP14" s="10"/>
      <c r="AQ14" s="10"/>
      <c r="AR14" s="10"/>
      <c r="AS14" s="10"/>
      <c r="AT14" s="10"/>
      <c r="AU14" s="10"/>
      <c r="AV14" s="10"/>
      <c r="AW14" s="10"/>
      <c r="AX14" s="11">
        <f t="shared" ref="AX14:AX19" si="5">SUM(AP14:AW14)</f>
        <v>0</v>
      </c>
      <c r="AY14" s="12"/>
      <c r="AZ14" s="12"/>
      <c r="BA14" s="1"/>
      <c r="BB14" s="13"/>
      <c r="BC14" s="13"/>
      <c r="BD14" s="13"/>
      <c r="BE14" s="14"/>
      <c r="BF14" s="14"/>
      <c r="BG14" s="16"/>
      <c r="BH14" s="14"/>
      <c r="BI14" s="14"/>
      <c r="BJ14" s="14"/>
      <c r="BK14" s="14"/>
      <c r="BL14" s="1"/>
    </row>
    <row r="15" spans="1:64" x14ac:dyDescent="0.2">
      <c r="A15">
        <v>2</v>
      </c>
      <c r="B15" t="s">
        <v>48</v>
      </c>
      <c r="C15" s="1"/>
      <c r="D15" s="1"/>
      <c r="E15" s="1"/>
      <c r="F15" s="10">
        <v>5.6</v>
      </c>
      <c r="G15" s="10">
        <v>5.2</v>
      </c>
      <c r="H15" s="10">
        <v>4.9000000000000004</v>
      </c>
      <c r="I15" s="10">
        <v>5.2</v>
      </c>
      <c r="J15" s="10">
        <v>5.5</v>
      </c>
      <c r="K15" s="10">
        <v>5.2</v>
      </c>
      <c r="L15" s="10">
        <v>5.8</v>
      </c>
      <c r="M15" s="10">
        <v>4.2</v>
      </c>
      <c r="N15" s="11">
        <f t="shared" si="3"/>
        <v>41.6</v>
      </c>
      <c r="O15" s="12"/>
      <c r="P15" s="12"/>
      <c r="Q15" s="1"/>
      <c r="R15" s="1"/>
      <c r="S15" s="1"/>
      <c r="T15" s="1"/>
      <c r="U15" s="1"/>
      <c r="V15" s="1"/>
      <c r="W15" s="2"/>
      <c r="X15" s="10">
        <v>6</v>
      </c>
      <c r="Y15" s="10">
        <v>5.5</v>
      </c>
      <c r="Z15" s="10">
        <v>6</v>
      </c>
      <c r="AA15" s="10">
        <v>0</v>
      </c>
      <c r="AB15" s="10">
        <v>5.5</v>
      </c>
      <c r="AC15" s="10">
        <v>4.5</v>
      </c>
      <c r="AD15" s="10">
        <v>5.5</v>
      </c>
      <c r="AE15" s="10">
        <v>5</v>
      </c>
      <c r="AF15" s="11">
        <f t="shared" si="4"/>
        <v>38</v>
      </c>
      <c r="AG15" s="12"/>
      <c r="AH15" s="12"/>
      <c r="AI15" s="1"/>
      <c r="AJ15" s="1"/>
      <c r="AK15" s="1"/>
      <c r="AL15" s="1"/>
      <c r="AM15" s="1"/>
      <c r="AN15" s="1"/>
      <c r="AO15" s="3"/>
      <c r="AP15" s="10"/>
      <c r="AQ15" s="10"/>
      <c r="AR15" s="10"/>
      <c r="AS15" s="10"/>
      <c r="AT15" s="10"/>
      <c r="AU15" s="10"/>
      <c r="AV15" s="10"/>
      <c r="AW15" s="10"/>
      <c r="AX15" s="11">
        <f t="shared" si="5"/>
        <v>0</v>
      </c>
      <c r="AY15" s="12"/>
      <c r="AZ15" s="12"/>
      <c r="BA15" s="1"/>
      <c r="BB15" s="1"/>
      <c r="BC15" s="1"/>
      <c r="BD15" s="1"/>
      <c r="BE15" s="1"/>
      <c r="BF15" s="1"/>
      <c r="BG15" s="2"/>
      <c r="BH15" s="1"/>
      <c r="BI15" s="1"/>
      <c r="BJ15" s="1"/>
      <c r="BK15" s="1"/>
      <c r="BL15" s="1"/>
    </row>
    <row r="16" spans="1:64" x14ac:dyDescent="0.2">
      <c r="A16">
        <v>3</v>
      </c>
      <c r="B16" t="s">
        <v>49</v>
      </c>
      <c r="C16" s="1"/>
      <c r="D16" s="1"/>
      <c r="E16" s="1"/>
      <c r="F16" s="10">
        <v>5.2</v>
      </c>
      <c r="G16" s="10">
        <v>5.5</v>
      </c>
      <c r="H16" s="10">
        <v>5.2</v>
      </c>
      <c r="I16" s="10">
        <v>5.4</v>
      </c>
      <c r="J16" s="10">
        <v>5.4</v>
      </c>
      <c r="K16" s="10">
        <v>5</v>
      </c>
      <c r="L16" s="10">
        <v>4.9000000000000004</v>
      </c>
      <c r="M16" s="10">
        <v>5.2</v>
      </c>
      <c r="N16" s="11">
        <f t="shared" si="3"/>
        <v>41.8</v>
      </c>
      <c r="O16" s="12"/>
      <c r="P16" s="12"/>
      <c r="Q16" s="1"/>
      <c r="R16" s="1"/>
      <c r="S16" s="1"/>
      <c r="T16" s="1"/>
      <c r="U16" s="1"/>
      <c r="V16" s="1"/>
      <c r="W16" s="2"/>
      <c r="X16" s="10">
        <v>4.5</v>
      </c>
      <c r="Y16" s="10">
        <v>5.5</v>
      </c>
      <c r="Z16" s="10">
        <v>5.5</v>
      </c>
      <c r="AA16" s="10">
        <v>6</v>
      </c>
      <c r="AB16" s="10">
        <v>5</v>
      </c>
      <c r="AC16" s="10">
        <v>5</v>
      </c>
      <c r="AD16" s="10">
        <v>5.5</v>
      </c>
      <c r="AE16" s="10">
        <v>6.5</v>
      </c>
      <c r="AF16" s="11">
        <f t="shared" si="4"/>
        <v>43.5</v>
      </c>
      <c r="AG16" s="12"/>
      <c r="AH16" s="12"/>
      <c r="AI16" s="1"/>
      <c r="AJ16" s="1"/>
      <c r="AK16" s="1"/>
      <c r="AL16" s="1"/>
      <c r="AM16" s="1"/>
      <c r="AN16" s="1"/>
      <c r="AO16" s="3"/>
      <c r="AP16" s="10"/>
      <c r="AQ16" s="10"/>
      <c r="AR16" s="10"/>
      <c r="AS16" s="10"/>
      <c r="AT16" s="10"/>
      <c r="AU16" s="10"/>
      <c r="AV16" s="10"/>
      <c r="AW16" s="10"/>
      <c r="AX16" s="11">
        <f t="shared" si="5"/>
        <v>0</v>
      </c>
      <c r="AY16" s="12"/>
      <c r="AZ16" s="12"/>
      <c r="BA16" s="1"/>
      <c r="BB16" s="1"/>
      <c r="BC16" s="1"/>
      <c r="BD16" s="1"/>
      <c r="BE16" s="1"/>
      <c r="BF16" s="1"/>
      <c r="BG16" s="2"/>
      <c r="BH16" s="1"/>
      <c r="BI16" s="1"/>
      <c r="BJ16" s="1"/>
      <c r="BK16" s="1"/>
      <c r="BL16" s="1"/>
    </row>
    <row r="17" spans="1:64" x14ac:dyDescent="0.2">
      <c r="A17">
        <v>4</v>
      </c>
      <c r="B17" t="s">
        <v>50</v>
      </c>
      <c r="C17" s="1"/>
      <c r="D17" s="1"/>
      <c r="E17" s="1"/>
      <c r="F17" s="10">
        <v>5.5</v>
      </c>
      <c r="G17" s="10">
        <v>4.3</v>
      </c>
      <c r="H17" s="10">
        <v>4.2</v>
      </c>
      <c r="I17" s="10">
        <v>5</v>
      </c>
      <c r="J17" s="10">
        <v>4.8</v>
      </c>
      <c r="K17" s="10">
        <v>4.5</v>
      </c>
      <c r="L17" s="10">
        <v>4.8</v>
      </c>
      <c r="M17" s="10">
        <v>4.5</v>
      </c>
      <c r="N17" s="11">
        <f t="shared" si="3"/>
        <v>37.6</v>
      </c>
      <c r="O17" s="12"/>
      <c r="P17" s="12"/>
      <c r="Q17" s="1"/>
      <c r="R17" s="1"/>
      <c r="S17" s="1"/>
      <c r="T17" s="1"/>
      <c r="U17" s="1"/>
      <c r="V17" s="1"/>
      <c r="W17" s="2"/>
      <c r="X17" s="10">
        <v>4.5</v>
      </c>
      <c r="Y17" s="10">
        <v>5</v>
      </c>
      <c r="Z17" s="10">
        <v>3</v>
      </c>
      <c r="AA17" s="10">
        <v>4</v>
      </c>
      <c r="AB17" s="10">
        <v>4</v>
      </c>
      <c r="AC17" s="10">
        <v>3.5</v>
      </c>
      <c r="AD17" s="10">
        <v>3.5</v>
      </c>
      <c r="AE17" s="10">
        <v>3</v>
      </c>
      <c r="AF17" s="11">
        <f t="shared" si="4"/>
        <v>30.5</v>
      </c>
      <c r="AG17" s="12"/>
      <c r="AH17" s="12"/>
      <c r="AI17" s="1"/>
      <c r="AJ17" s="1"/>
      <c r="AK17" s="1"/>
      <c r="AL17" s="1"/>
      <c r="AM17" s="1"/>
      <c r="AN17" s="1"/>
      <c r="AO17" s="3"/>
      <c r="AP17" s="10"/>
      <c r="AQ17" s="10"/>
      <c r="AR17" s="10"/>
      <c r="AS17" s="10"/>
      <c r="AT17" s="10"/>
      <c r="AU17" s="10"/>
      <c r="AV17" s="10"/>
      <c r="AW17" s="10"/>
      <c r="AX17" s="11">
        <f t="shared" si="5"/>
        <v>0</v>
      </c>
      <c r="AY17" s="12"/>
      <c r="AZ17" s="12"/>
      <c r="BA17" s="1"/>
      <c r="BB17" s="1"/>
      <c r="BC17" s="1"/>
      <c r="BD17" s="1"/>
      <c r="BE17" s="1"/>
      <c r="BF17" s="1"/>
      <c r="BG17" s="2"/>
      <c r="BH17" s="1"/>
      <c r="BI17" s="1"/>
      <c r="BJ17" s="1"/>
      <c r="BK17" s="1"/>
      <c r="BL17" s="1"/>
    </row>
    <row r="18" spans="1:64" x14ac:dyDescent="0.2">
      <c r="A18">
        <v>5</v>
      </c>
      <c r="B18" t="s">
        <v>51</v>
      </c>
      <c r="C18" s="1"/>
      <c r="D18" s="1"/>
      <c r="E18" s="1"/>
      <c r="F18" s="10">
        <v>4.9000000000000004</v>
      </c>
      <c r="G18" s="10">
        <v>5</v>
      </c>
      <c r="H18" s="10">
        <v>5</v>
      </c>
      <c r="I18" s="10">
        <v>5.2</v>
      </c>
      <c r="J18" s="10">
        <v>5</v>
      </c>
      <c r="K18" s="10">
        <v>5</v>
      </c>
      <c r="L18" s="10">
        <v>5.8</v>
      </c>
      <c r="M18" s="10">
        <v>4.2</v>
      </c>
      <c r="N18" s="11">
        <f t="shared" si="3"/>
        <v>40.1</v>
      </c>
      <c r="O18" s="12"/>
      <c r="P18" s="12"/>
      <c r="Q18" s="1"/>
      <c r="R18" s="1"/>
      <c r="S18" s="1"/>
      <c r="T18" s="1"/>
      <c r="U18" s="1"/>
      <c r="V18" s="1"/>
      <c r="W18" s="2"/>
      <c r="X18" s="10">
        <v>4.5</v>
      </c>
      <c r="Y18" s="10">
        <v>6</v>
      </c>
      <c r="Z18" s="10">
        <v>6</v>
      </c>
      <c r="AA18" s="10">
        <v>5.5</v>
      </c>
      <c r="AB18" s="10">
        <v>0</v>
      </c>
      <c r="AC18" s="10">
        <v>0</v>
      </c>
      <c r="AD18" s="10">
        <v>6</v>
      </c>
      <c r="AE18" s="10">
        <v>5.5</v>
      </c>
      <c r="AF18" s="11">
        <f t="shared" si="4"/>
        <v>33.5</v>
      </c>
      <c r="AG18" s="12"/>
      <c r="AH18" s="12"/>
      <c r="AI18" s="1"/>
      <c r="AJ18" s="1"/>
      <c r="AK18" s="1"/>
      <c r="AL18" s="1"/>
      <c r="AM18" s="1"/>
      <c r="AN18" s="1"/>
      <c r="AO18" s="3"/>
      <c r="AP18" s="10"/>
      <c r="AQ18" s="10"/>
      <c r="AR18" s="10"/>
      <c r="AS18" s="10"/>
      <c r="AT18" s="10"/>
      <c r="AU18" s="10"/>
      <c r="AV18" s="10"/>
      <c r="AW18" s="10"/>
      <c r="AX18" s="11">
        <f t="shared" si="5"/>
        <v>0</v>
      </c>
      <c r="AY18" s="12"/>
      <c r="AZ18" s="12"/>
      <c r="BA18" s="1"/>
      <c r="BB18" s="1"/>
      <c r="BC18" s="1"/>
      <c r="BD18" s="1"/>
      <c r="BE18" s="1"/>
      <c r="BF18" s="1"/>
      <c r="BG18" s="2"/>
      <c r="BH18" s="1"/>
      <c r="BI18" s="1"/>
      <c r="BJ18" s="1"/>
      <c r="BK18" s="1"/>
      <c r="BL18" s="1"/>
    </row>
    <row r="19" spans="1:64" x14ac:dyDescent="0.2">
      <c r="A19">
        <v>6</v>
      </c>
      <c r="B19" t="s">
        <v>52</v>
      </c>
      <c r="C19" s="1"/>
      <c r="D19" s="1"/>
      <c r="E19" s="1"/>
      <c r="F19" s="10">
        <v>5</v>
      </c>
      <c r="G19" s="10">
        <v>4.9000000000000004</v>
      </c>
      <c r="H19" s="10">
        <v>4.9000000000000004</v>
      </c>
      <c r="I19" s="10">
        <v>5</v>
      </c>
      <c r="J19" s="10">
        <v>4.8</v>
      </c>
      <c r="K19" s="10">
        <v>4.5999999999999996</v>
      </c>
      <c r="L19" s="10">
        <v>4</v>
      </c>
      <c r="M19" s="10">
        <v>4.5</v>
      </c>
      <c r="N19" s="11">
        <f t="shared" si="3"/>
        <v>37.700000000000003</v>
      </c>
      <c r="O19" s="12"/>
      <c r="P19" s="12"/>
      <c r="Q19" s="1"/>
      <c r="R19" s="1"/>
      <c r="S19" s="1"/>
      <c r="T19" s="1"/>
      <c r="U19" s="1"/>
      <c r="V19" s="1"/>
      <c r="W19" s="2"/>
      <c r="X19" s="10">
        <v>5</v>
      </c>
      <c r="Y19" s="10">
        <v>5</v>
      </c>
      <c r="Z19" s="10">
        <v>4.5</v>
      </c>
      <c r="AA19" s="10">
        <v>5.5</v>
      </c>
      <c r="AB19" s="10">
        <v>5</v>
      </c>
      <c r="AC19" s="10">
        <v>5.5</v>
      </c>
      <c r="AD19" s="10">
        <v>4.5</v>
      </c>
      <c r="AE19" s="10">
        <v>6</v>
      </c>
      <c r="AF19" s="11">
        <f t="shared" si="4"/>
        <v>41</v>
      </c>
      <c r="AG19" s="12"/>
      <c r="AH19" s="12"/>
      <c r="AI19" s="1"/>
      <c r="AJ19" s="1"/>
      <c r="AK19" s="1"/>
      <c r="AL19" s="1"/>
      <c r="AM19" s="1"/>
      <c r="AN19" s="1"/>
      <c r="AO19" s="3"/>
      <c r="AP19" s="10"/>
      <c r="AQ19" s="10"/>
      <c r="AR19" s="10"/>
      <c r="AS19" s="10"/>
      <c r="AT19" s="10"/>
      <c r="AU19" s="10"/>
      <c r="AV19" s="10"/>
      <c r="AW19" s="10"/>
      <c r="AX19" s="11">
        <f t="shared" si="5"/>
        <v>0</v>
      </c>
      <c r="AY19" s="12"/>
      <c r="AZ19" s="12"/>
      <c r="BA19" s="1"/>
      <c r="BB19" s="1"/>
      <c r="BC19" s="1"/>
      <c r="BD19" s="1"/>
      <c r="BE19" s="1"/>
      <c r="BF19" s="1"/>
      <c r="BG19" s="2"/>
      <c r="BH19" s="1"/>
      <c r="BI19" s="1"/>
      <c r="BJ19" s="1"/>
      <c r="BK19" s="1"/>
      <c r="BL19" s="1"/>
    </row>
    <row r="20" spans="1:64" x14ac:dyDescent="0.2">
      <c r="A20" s="17" t="s">
        <v>33</v>
      </c>
      <c r="C20" t="s">
        <v>65</v>
      </c>
      <c r="D20" t="s">
        <v>66</v>
      </c>
      <c r="E20" t="s">
        <v>67</v>
      </c>
      <c r="F20" s="1"/>
      <c r="G20" s="1"/>
      <c r="H20" s="1"/>
      <c r="I20" s="1"/>
      <c r="J20" s="1"/>
      <c r="K20" s="1"/>
      <c r="L20" s="1" t="s">
        <v>34</v>
      </c>
      <c r="M20" s="1"/>
      <c r="N20" s="18">
        <f>SUM(N14:N19)</f>
        <v>242.3</v>
      </c>
      <c r="O20" s="18">
        <f>(N20/6)/8</f>
        <v>5.0479166666666666</v>
      </c>
      <c r="P20" s="18">
        <f>O20</f>
        <v>5.0479166666666666</v>
      </c>
      <c r="Q20" s="1"/>
      <c r="R20" s="10">
        <v>4.2</v>
      </c>
      <c r="S20" s="10">
        <v>6.2</v>
      </c>
      <c r="T20" s="10">
        <v>5.5</v>
      </c>
      <c r="U20" s="18">
        <f>(R20*0.25)+(S20*0.5)+(T20*0.25)</f>
        <v>5.5250000000000004</v>
      </c>
      <c r="V20" s="18">
        <f>(P20+U20)/2</f>
        <v>5.2864583333333339</v>
      </c>
      <c r="W20" s="2"/>
      <c r="X20" s="1"/>
      <c r="Y20" s="1"/>
      <c r="Z20" s="1"/>
      <c r="AA20" s="1"/>
      <c r="AB20" s="1"/>
      <c r="AC20" s="1"/>
      <c r="AD20" s="1" t="s">
        <v>34</v>
      </c>
      <c r="AE20" s="1"/>
      <c r="AF20" s="18">
        <f>SUM(AF14:AF19)</f>
        <v>232.5</v>
      </c>
      <c r="AG20" s="18">
        <f>(AF20/6)/8</f>
        <v>4.84375</v>
      </c>
      <c r="AH20" s="18">
        <f>AG20</f>
        <v>4.84375</v>
      </c>
      <c r="AI20" s="1"/>
      <c r="AJ20" s="10">
        <v>6</v>
      </c>
      <c r="AK20" s="10">
        <v>7.1</v>
      </c>
      <c r="AL20" s="10">
        <v>6</v>
      </c>
      <c r="AM20" s="18">
        <f>(AJ20*0.25)+(AK20*0.5)+(AL20*0.25)</f>
        <v>6.55</v>
      </c>
      <c r="AN20" s="18">
        <f>(AH20+AM20)/2</f>
        <v>5.6968750000000004</v>
      </c>
      <c r="AO20" s="3"/>
      <c r="AP20" s="1"/>
      <c r="AQ20" s="1"/>
      <c r="AR20" s="1"/>
      <c r="AS20" s="1"/>
      <c r="AT20" s="1"/>
      <c r="AU20" s="1"/>
      <c r="AV20" s="1" t="s">
        <v>34</v>
      </c>
      <c r="AW20" s="1"/>
      <c r="AX20" s="18">
        <f>SUM(AX14:AX19)</f>
        <v>0</v>
      </c>
      <c r="AY20" s="18">
        <f>(AX20/6)/8</f>
        <v>0</v>
      </c>
      <c r="AZ20" s="18">
        <f>AY20</f>
        <v>0</v>
      </c>
      <c r="BA20" s="1"/>
      <c r="BB20" s="10"/>
      <c r="BC20" s="10"/>
      <c r="BD20" s="10"/>
      <c r="BE20" s="18">
        <f>(BB20*0.25)+(BC20*0.5)+(BD20*0.25)</f>
        <v>0</v>
      </c>
      <c r="BF20" s="18">
        <f>(AZ20+BE20)/2</f>
        <v>0</v>
      </c>
      <c r="BG20" s="16"/>
      <c r="BH20" s="18">
        <f>V20</f>
        <v>5.2864583333333339</v>
      </c>
      <c r="BI20" s="18">
        <f>AN20</f>
        <v>5.6968750000000004</v>
      </c>
      <c r="BJ20" s="18"/>
      <c r="BK20" s="18">
        <f>AVERAGE(BH20:BJ20)</f>
        <v>5.4916666666666671</v>
      </c>
      <c r="BL20">
        <v>2</v>
      </c>
    </row>
    <row r="21" spans="1:64" x14ac:dyDescent="0.2">
      <c r="A21">
        <v>1</v>
      </c>
      <c r="B21" t="s">
        <v>53</v>
      </c>
      <c r="C21" s="1"/>
      <c r="D21" s="1"/>
      <c r="E21" s="1"/>
      <c r="F21" s="10">
        <v>4.8</v>
      </c>
      <c r="G21" s="10">
        <v>5</v>
      </c>
      <c r="H21" s="10">
        <v>5.2</v>
      </c>
      <c r="I21" s="10">
        <v>4.2</v>
      </c>
      <c r="J21" s="10">
        <v>5</v>
      </c>
      <c r="K21" s="10">
        <v>5</v>
      </c>
      <c r="L21" s="10">
        <v>4.8</v>
      </c>
      <c r="M21" s="10">
        <v>5</v>
      </c>
      <c r="N21" s="11">
        <f t="shared" ref="N21:N26" si="6">SUM(F21:M21)</f>
        <v>39</v>
      </c>
      <c r="O21" s="12"/>
      <c r="P21" s="12"/>
      <c r="Q21" s="1"/>
      <c r="R21" s="13"/>
      <c r="S21" s="13"/>
      <c r="T21" s="13"/>
      <c r="U21" s="14"/>
      <c r="V21" s="14"/>
      <c r="W21" s="2"/>
      <c r="X21" s="10">
        <v>5.5</v>
      </c>
      <c r="Y21" s="10">
        <v>5</v>
      </c>
      <c r="Z21" s="10">
        <v>5</v>
      </c>
      <c r="AA21" s="10">
        <v>3</v>
      </c>
      <c r="AB21" s="10">
        <v>5</v>
      </c>
      <c r="AC21" s="10">
        <v>5</v>
      </c>
      <c r="AD21" s="10">
        <v>5.5</v>
      </c>
      <c r="AE21" s="10">
        <v>4.5</v>
      </c>
      <c r="AF21" s="11">
        <f t="shared" ref="AF21:AF26" si="7">SUM(X21:AE21)</f>
        <v>38.5</v>
      </c>
      <c r="AG21" s="12"/>
      <c r="AH21" s="12"/>
      <c r="AI21" s="1"/>
      <c r="AJ21" s="13"/>
      <c r="AK21" s="13"/>
      <c r="AL21" s="13"/>
      <c r="AM21" s="14"/>
      <c r="AN21" s="14"/>
      <c r="AO21" s="15"/>
      <c r="AP21" s="10"/>
      <c r="AQ21" s="10"/>
      <c r="AR21" s="10"/>
      <c r="AS21" s="10"/>
      <c r="AT21" s="10"/>
      <c r="AU21" s="10"/>
      <c r="AV21" s="10"/>
      <c r="AW21" s="10"/>
      <c r="AX21" s="11">
        <f t="shared" ref="AX21:AX26" si="8">SUM(AP21:AW21)</f>
        <v>0</v>
      </c>
      <c r="AY21" s="12"/>
      <c r="AZ21" s="12"/>
      <c r="BA21" s="1"/>
      <c r="BB21" s="13"/>
      <c r="BC21" s="13"/>
      <c r="BD21" s="13"/>
      <c r="BE21" s="14"/>
      <c r="BF21" s="14"/>
      <c r="BG21" s="16"/>
      <c r="BH21" s="14"/>
      <c r="BI21" s="14"/>
      <c r="BJ21" s="14"/>
      <c r="BK21" s="14"/>
      <c r="BL21" s="1"/>
    </row>
    <row r="22" spans="1:64" x14ac:dyDescent="0.2">
      <c r="A22">
        <v>2</v>
      </c>
      <c r="B22" t="s">
        <v>54</v>
      </c>
      <c r="C22" s="1"/>
      <c r="D22" s="1"/>
      <c r="E22" s="1"/>
      <c r="F22" s="10">
        <v>5</v>
      </c>
      <c r="G22" s="10">
        <v>4.9000000000000004</v>
      </c>
      <c r="H22" s="10">
        <v>5</v>
      </c>
      <c r="I22" s="10">
        <v>4.5</v>
      </c>
      <c r="J22" s="10">
        <v>4.5</v>
      </c>
      <c r="K22" s="10">
        <v>4.7</v>
      </c>
      <c r="L22" s="10">
        <v>5</v>
      </c>
      <c r="M22" s="10">
        <v>5.2</v>
      </c>
      <c r="N22" s="11">
        <f t="shared" si="6"/>
        <v>38.799999999999997</v>
      </c>
      <c r="O22" s="12"/>
      <c r="P22" s="12"/>
      <c r="Q22" s="1"/>
      <c r="R22" s="1"/>
      <c r="S22" s="1"/>
      <c r="T22" s="1"/>
      <c r="U22" s="1"/>
      <c r="V22" s="1"/>
      <c r="W22" s="2"/>
      <c r="X22" s="10">
        <v>4.5</v>
      </c>
      <c r="Y22" s="10">
        <v>5</v>
      </c>
      <c r="Z22" s="10">
        <v>5.5</v>
      </c>
      <c r="AA22" s="10">
        <v>5</v>
      </c>
      <c r="AB22" s="10">
        <v>5.5</v>
      </c>
      <c r="AC22" s="10">
        <v>5.5</v>
      </c>
      <c r="AD22" s="10">
        <v>6</v>
      </c>
      <c r="AE22" s="10">
        <v>5.5</v>
      </c>
      <c r="AF22" s="11">
        <f t="shared" si="7"/>
        <v>42.5</v>
      </c>
      <c r="AG22" s="12"/>
      <c r="AH22" s="12"/>
      <c r="AI22" s="1"/>
      <c r="AJ22" s="1"/>
      <c r="AK22" s="1"/>
      <c r="AL22" s="1"/>
      <c r="AM22" s="1"/>
      <c r="AN22" s="1"/>
      <c r="AO22" s="3"/>
      <c r="AP22" s="10"/>
      <c r="AQ22" s="10"/>
      <c r="AR22" s="10"/>
      <c r="AS22" s="10"/>
      <c r="AT22" s="10"/>
      <c r="AU22" s="10"/>
      <c r="AV22" s="10"/>
      <c r="AW22" s="10"/>
      <c r="AX22" s="11">
        <f t="shared" si="8"/>
        <v>0</v>
      </c>
      <c r="AY22" s="12"/>
      <c r="AZ22" s="12"/>
      <c r="BA22" s="1"/>
      <c r="BB22" s="1"/>
      <c r="BC22" s="1"/>
      <c r="BD22" s="1"/>
      <c r="BE22" s="1"/>
      <c r="BF22" s="1"/>
      <c r="BG22" s="2"/>
      <c r="BH22" s="1"/>
      <c r="BI22" s="1"/>
      <c r="BJ22" s="1"/>
      <c r="BK22" s="1"/>
      <c r="BL22" s="1"/>
    </row>
    <row r="23" spans="1:64" x14ac:dyDescent="0.2">
      <c r="A23">
        <v>3</v>
      </c>
      <c r="B23" t="s">
        <v>55</v>
      </c>
      <c r="C23" s="1"/>
      <c r="D23" s="1"/>
      <c r="E23" s="1"/>
      <c r="F23" s="10">
        <v>4.5</v>
      </c>
      <c r="G23" s="10">
        <v>5.2</v>
      </c>
      <c r="H23" s="10">
        <v>5</v>
      </c>
      <c r="I23" s="10">
        <v>4.9000000000000004</v>
      </c>
      <c r="J23" s="10">
        <v>5</v>
      </c>
      <c r="K23" s="10">
        <v>5</v>
      </c>
      <c r="L23" s="10">
        <v>4.5999999999999996</v>
      </c>
      <c r="M23" s="10">
        <v>4.5</v>
      </c>
      <c r="N23" s="11">
        <f t="shared" si="6"/>
        <v>38.700000000000003</v>
      </c>
      <c r="O23" s="12"/>
      <c r="P23" s="12"/>
      <c r="Q23" s="1"/>
      <c r="R23" s="1"/>
      <c r="S23" s="1"/>
      <c r="T23" s="1"/>
      <c r="U23" s="1"/>
      <c r="V23" s="1"/>
      <c r="W23" s="2"/>
      <c r="X23" s="10">
        <v>3</v>
      </c>
      <c r="Y23" s="10">
        <v>4.5</v>
      </c>
      <c r="Z23" s="10">
        <v>4.5</v>
      </c>
      <c r="AA23" s="10">
        <v>4</v>
      </c>
      <c r="AB23" s="10">
        <v>4</v>
      </c>
      <c r="AC23" s="10">
        <v>4.5</v>
      </c>
      <c r="AD23" s="10">
        <v>5</v>
      </c>
      <c r="AE23" s="10">
        <v>5</v>
      </c>
      <c r="AF23" s="11">
        <f t="shared" si="7"/>
        <v>34.5</v>
      </c>
      <c r="AG23" s="12"/>
      <c r="AH23" s="12"/>
      <c r="AI23" s="1"/>
      <c r="AJ23" s="1"/>
      <c r="AK23" s="1"/>
      <c r="AL23" s="1"/>
      <c r="AM23" s="1"/>
      <c r="AN23" s="1"/>
      <c r="AO23" s="3"/>
      <c r="AP23" s="10"/>
      <c r="AQ23" s="10"/>
      <c r="AR23" s="10"/>
      <c r="AS23" s="10"/>
      <c r="AT23" s="10"/>
      <c r="AU23" s="10"/>
      <c r="AV23" s="10"/>
      <c r="AW23" s="10"/>
      <c r="AX23" s="11">
        <f t="shared" si="8"/>
        <v>0</v>
      </c>
      <c r="AY23" s="12"/>
      <c r="AZ23" s="12"/>
      <c r="BA23" s="1"/>
      <c r="BB23" s="1"/>
      <c r="BC23" s="1"/>
      <c r="BD23" s="1"/>
      <c r="BE23" s="1"/>
      <c r="BF23" s="1"/>
      <c r="BG23" s="2"/>
      <c r="BH23" s="1"/>
      <c r="BI23" s="1"/>
      <c r="BJ23" s="1"/>
      <c r="BK23" s="1"/>
      <c r="BL23" s="1"/>
    </row>
    <row r="24" spans="1:64" x14ac:dyDescent="0.2">
      <c r="A24">
        <v>4</v>
      </c>
      <c r="B24" t="s">
        <v>56</v>
      </c>
      <c r="C24" s="1"/>
      <c r="D24" s="1"/>
      <c r="E24" s="1"/>
      <c r="F24" s="10">
        <v>4.9000000000000004</v>
      </c>
      <c r="G24" s="10">
        <v>0</v>
      </c>
      <c r="H24" s="10">
        <v>4.5</v>
      </c>
      <c r="I24" s="10">
        <v>4.5</v>
      </c>
      <c r="J24" s="10">
        <v>4.8</v>
      </c>
      <c r="K24" s="10">
        <v>4.8</v>
      </c>
      <c r="L24" s="10">
        <v>5</v>
      </c>
      <c r="M24" s="10">
        <v>4.5</v>
      </c>
      <c r="N24" s="11">
        <f t="shared" si="6"/>
        <v>33</v>
      </c>
      <c r="O24" s="12"/>
      <c r="P24" s="12"/>
      <c r="Q24" s="1"/>
      <c r="R24" s="1"/>
      <c r="S24" s="1"/>
      <c r="T24" s="1"/>
      <c r="U24" s="1"/>
      <c r="V24" s="1"/>
      <c r="W24" s="2"/>
      <c r="X24" s="10">
        <v>4</v>
      </c>
      <c r="Y24" s="10">
        <v>4.5</v>
      </c>
      <c r="Z24" s="10">
        <v>4</v>
      </c>
      <c r="AA24" s="10">
        <v>3.5</v>
      </c>
      <c r="AB24" s="10">
        <v>4.5</v>
      </c>
      <c r="AC24" s="10">
        <v>5</v>
      </c>
      <c r="AD24" s="10">
        <v>4.5</v>
      </c>
      <c r="AE24" s="10">
        <v>3.5</v>
      </c>
      <c r="AF24" s="11">
        <f t="shared" si="7"/>
        <v>33.5</v>
      </c>
      <c r="AG24" s="12"/>
      <c r="AH24" s="12"/>
      <c r="AI24" s="1"/>
      <c r="AJ24" s="1"/>
      <c r="AK24" s="1"/>
      <c r="AL24" s="1"/>
      <c r="AM24" s="1"/>
      <c r="AN24" s="1"/>
      <c r="AO24" s="3"/>
      <c r="AP24" s="10"/>
      <c r="AQ24" s="10"/>
      <c r="AR24" s="10"/>
      <c r="AS24" s="10"/>
      <c r="AT24" s="10"/>
      <c r="AU24" s="10"/>
      <c r="AV24" s="10"/>
      <c r="AW24" s="10"/>
      <c r="AX24" s="11">
        <f t="shared" si="8"/>
        <v>0</v>
      </c>
      <c r="AY24" s="12"/>
      <c r="AZ24" s="12"/>
      <c r="BA24" s="1"/>
      <c r="BB24" s="1"/>
      <c r="BC24" s="1"/>
      <c r="BD24" s="1"/>
      <c r="BE24" s="1"/>
      <c r="BF24" s="1"/>
      <c r="BG24" s="2"/>
      <c r="BH24" s="1"/>
      <c r="BI24" s="1"/>
      <c r="BJ24" s="1"/>
      <c r="BK24" s="1"/>
      <c r="BL24" s="1"/>
    </row>
    <row r="25" spans="1:64" x14ac:dyDescent="0.2">
      <c r="A25">
        <v>5</v>
      </c>
      <c r="B25" t="s">
        <v>57</v>
      </c>
      <c r="C25" s="1"/>
      <c r="D25" s="1"/>
      <c r="E25" s="1"/>
      <c r="F25" s="10">
        <v>4.9000000000000004</v>
      </c>
      <c r="G25" s="10">
        <v>5</v>
      </c>
      <c r="H25" s="10">
        <v>5</v>
      </c>
      <c r="I25" s="10">
        <v>4.3</v>
      </c>
      <c r="J25" s="10">
        <v>4.9000000000000004</v>
      </c>
      <c r="K25" s="10">
        <v>4.9000000000000004</v>
      </c>
      <c r="L25" s="10">
        <v>4.7</v>
      </c>
      <c r="M25" s="10">
        <v>4.5</v>
      </c>
      <c r="N25" s="11">
        <f t="shared" si="6"/>
        <v>38.200000000000003</v>
      </c>
      <c r="O25" s="12"/>
      <c r="P25" s="12"/>
      <c r="Q25" s="1"/>
      <c r="R25" s="1"/>
      <c r="S25" s="1"/>
      <c r="T25" s="1"/>
      <c r="U25" s="1"/>
      <c r="V25" s="1"/>
      <c r="W25" s="2"/>
      <c r="X25" s="10">
        <v>4</v>
      </c>
      <c r="Y25" s="10">
        <v>4</v>
      </c>
      <c r="Z25" s="10">
        <v>5</v>
      </c>
      <c r="AA25" s="10">
        <v>5</v>
      </c>
      <c r="AB25" s="10">
        <v>4</v>
      </c>
      <c r="AC25" s="10">
        <v>3.5</v>
      </c>
      <c r="AD25" s="10">
        <v>3</v>
      </c>
      <c r="AE25" s="10">
        <v>3.5</v>
      </c>
      <c r="AF25" s="11">
        <f t="shared" si="7"/>
        <v>32</v>
      </c>
      <c r="AG25" s="12"/>
      <c r="AH25" s="12"/>
      <c r="AI25" s="1"/>
      <c r="AJ25" s="1"/>
      <c r="AK25" s="1"/>
      <c r="AL25" s="1"/>
      <c r="AM25" s="1"/>
      <c r="AN25" s="1"/>
      <c r="AO25" s="3"/>
      <c r="AP25" s="10"/>
      <c r="AQ25" s="10"/>
      <c r="AR25" s="10"/>
      <c r="AS25" s="10"/>
      <c r="AT25" s="10"/>
      <c r="AU25" s="10"/>
      <c r="AV25" s="10"/>
      <c r="AW25" s="10"/>
      <c r="AX25" s="11">
        <f t="shared" si="8"/>
        <v>0</v>
      </c>
      <c r="AY25" s="12"/>
      <c r="AZ25" s="12"/>
      <c r="BA25" s="1"/>
      <c r="BB25" s="1"/>
      <c r="BC25" s="1"/>
      <c r="BD25" s="1"/>
      <c r="BE25" s="1"/>
      <c r="BF25" s="1"/>
      <c r="BG25" s="2"/>
      <c r="BH25" s="1"/>
      <c r="BI25" s="1"/>
      <c r="BJ25" s="1"/>
      <c r="BK25" s="1"/>
      <c r="BL25" s="1"/>
    </row>
    <row r="26" spans="1:64" x14ac:dyDescent="0.2">
      <c r="A26">
        <v>6</v>
      </c>
      <c r="B26" t="s">
        <v>58</v>
      </c>
      <c r="C26" s="1"/>
      <c r="D26" s="1"/>
      <c r="E26" s="1"/>
      <c r="F26" s="10">
        <v>4.5</v>
      </c>
      <c r="G26" s="10">
        <v>4.9000000000000004</v>
      </c>
      <c r="H26" s="10">
        <v>5.5</v>
      </c>
      <c r="I26" s="10">
        <v>5</v>
      </c>
      <c r="J26" s="10">
        <v>5</v>
      </c>
      <c r="K26" s="10">
        <v>5</v>
      </c>
      <c r="L26" s="10">
        <v>4.5999999999999996</v>
      </c>
      <c r="M26" s="10">
        <v>4.5</v>
      </c>
      <c r="N26" s="11">
        <f t="shared" si="6"/>
        <v>39</v>
      </c>
      <c r="O26" s="12"/>
      <c r="P26" s="12"/>
      <c r="Q26" s="1"/>
      <c r="R26" s="1"/>
      <c r="S26" s="1"/>
      <c r="T26" s="1"/>
      <c r="U26" s="1"/>
      <c r="V26" s="1"/>
      <c r="W26" s="2"/>
      <c r="X26" s="10">
        <v>4</v>
      </c>
      <c r="Y26" s="10">
        <v>4.5</v>
      </c>
      <c r="Z26" s="10">
        <v>5.5</v>
      </c>
      <c r="AA26" s="10">
        <v>5.5</v>
      </c>
      <c r="AB26" s="10">
        <v>5</v>
      </c>
      <c r="AC26" s="10">
        <v>5.5</v>
      </c>
      <c r="AD26" s="10">
        <v>5</v>
      </c>
      <c r="AE26" s="10">
        <v>4.5</v>
      </c>
      <c r="AF26" s="11">
        <f t="shared" si="7"/>
        <v>39.5</v>
      </c>
      <c r="AG26" s="12"/>
      <c r="AH26" s="12"/>
      <c r="AI26" s="1"/>
      <c r="AJ26" s="1"/>
      <c r="AK26" s="1"/>
      <c r="AL26" s="1"/>
      <c r="AM26" s="1"/>
      <c r="AN26" s="1"/>
      <c r="AO26" s="3"/>
      <c r="AP26" s="10"/>
      <c r="AQ26" s="10"/>
      <c r="AR26" s="10"/>
      <c r="AS26" s="10"/>
      <c r="AT26" s="10"/>
      <c r="AU26" s="10"/>
      <c r="AV26" s="10"/>
      <c r="AW26" s="10"/>
      <c r="AX26" s="11">
        <f t="shared" si="8"/>
        <v>0</v>
      </c>
      <c r="AY26" s="12"/>
      <c r="AZ26" s="12"/>
      <c r="BA26" s="1"/>
      <c r="BB26" s="1"/>
      <c r="BC26" s="1"/>
      <c r="BD26" s="1"/>
      <c r="BE26" s="1"/>
      <c r="BF26" s="1"/>
      <c r="BG26" s="2"/>
      <c r="BH26" s="1"/>
      <c r="BI26" s="1"/>
      <c r="BJ26" s="1"/>
      <c r="BK26" s="1"/>
      <c r="BL26" s="1"/>
    </row>
    <row r="27" spans="1:64" x14ac:dyDescent="0.2">
      <c r="A27" s="17" t="s">
        <v>33</v>
      </c>
      <c r="C27" t="s">
        <v>68</v>
      </c>
      <c r="D27" t="s">
        <v>69</v>
      </c>
      <c r="E27" t="s">
        <v>70</v>
      </c>
      <c r="F27" s="1"/>
      <c r="G27" s="1"/>
      <c r="H27" s="1"/>
      <c r="I27" s="1"/>
      <c r="J27" s="1"/>
      <c r="K27" s="1"/>
      <c r="L27" s="1" t="s">
        <v>34</v>
      </c>
      <c r="M27" s="1"/>
      <c r="N27" s="18">
        <f>SUM(N21:N26)</f>
        <v>226.7</v>
      </c>
      <c r="O27" s="18">
        <f>(N27/6)/8</f>
        <v>4.7229166666666664</v>
      </c>
      <c r="P27" s="18">
        <f>O27</f>
        <v>4.7229166666666664</v>
      </c>
      <c r="Q27" s="1"/>
      <c r="R27" s="10">
        <v>3.9</v>
      </c>
      <c r="S27" s="10">
        <v>6.6</v>
      </c>
      <c r="T27" s="10">
        <v>4.2</v>
      </c>
      <c r="U27" s="18">
        <f>(R27*0.25)+(S27*0.5)+(T27*0.25)</f>
        <v>5.3249999999999993</v>
      </c>
      <c r="V27" s="18">
        <f>(P27+U27)/2</f>
        <v>5.0239583333333329</v>
      </c>
      <c r="W27" s="2"/>
      <c r="X27" s="1"/>
      <c r="Y27" s="1"/>
      <c r="Z27" s="1"/>
      <c r="AA27" s="1"/>
      <c r="AB27" s="1"/>
      <c r="AC27" s="1"/>
      <c r="AD27" s="1" t="s">
        <v>34</v>
      </c>
      <c r="AE27" s="1"/>
      <c r="AF27" s="18">
        <f>SUM(AF21:AF26)</f>
        <v>220.5</v>
      </c>
      <c r="AG27" s="18">
        <f>(AF27/6)/8</f>
        <v>4.59375</v>
      </c>
      <c r="AH27" s="18">
        <f>AG27</f>
        <v>4.59375</v>
      </c>
      <c r="AI27" s="1"/>
      <c r="AJ27" s="10">
        <v>4.5</v>
      </c>
      <c r="AK27" s="10">
        <v>5.6</v>
      </c>
      <c r="AL27" s="10">
        <v>3</v>
      </c>
      <c r="AM27" s="18">
        <f>(AJ27*0.25)+(AK27*0.5)+(AL27*0.25)</f>
        <v>4.6749999999999998</v>
      </c>
      <c r="AN27" s="18">
        <f>(AH27+AM27)/2</f>
        <v>4.6343750000000004</v>
      </c>
      <c r="AO27" s="3"/>
      <c r="AP27" s="1"/>
      <c r="AQ27" s="1"/>
      <c r="AR27" s="1"/>
      <c r="AS27" s="1"/>
      <c r="AT27" s="1"/>
      <c r="AU27" s="1"/>
      <c r="AV27" s="1" t="s">
        <v>34</v>
      </c>
      <c r="AW27" s="1"/>
      <c r="AX27" s="18">
        <f>SUM(AX21:AX26)</f>
        <v>0</v>
      </c>
      <c r="AY27" s="18">
        <f>(AX27/6)/8</f>
        <v>0</v>
      </c>
      <c r="AZ27" s="18">
        <f>AY27</f>
        <v>0</v>
      </c>
      <c r="BA27" s="1"/>
      <c r="BB27" s="10"/>
      <c r="BC27" s="10"/>
      <c r="BD27" s="10"/>
      <c r="BE27" s="18">
        <f>(BB27*0.25)+(BC27*0.5)+(BD27*0.25)</f>
        <v>0</v>
      </c>
      <c r="BF27" s="18">
        <f>(AZ27+BE27)/2</f>
        <v>0</v>
      </c>
      <c r="BG27" s="16"/>
      <c r="BH27" s="18">
        <f>V27</f>
        <v>5.0239583333333329</v>
      </c>
      <c r="BI27" s="18">
        <f>AN27</f>
        <v>4.6343750000000004</v>
      </c>
      <c r="BJ27" s="18"/>
      <c r="BK27" s="18">
        <f>AVERAGE(BH27:BJ27)</f>
        <v>4.8291666666666666</v>
      </c>
      <c r="BL27">
        <v>3</v>
      </c>
    </row>
    <row r="28" spans="1:64" x14ac:dyDescent="0.2">
      <c r="A28" s="30">
        <v>1</v>
      </c>
      <c r="B28" s="30" t="s">
        <v>37</v>
      </c>
      <c r="C28" s="1"/>
      <c r="D28" s="1"/>
      <c r="E28" s="1"/>
      <c r="F28" s="10">
        <v>5</v>
      </c>
      <c r="G28" s="10">
        <v>5</v>
      </c>
      <c r="H28" s="10">
        <v>5.3</v>
      </c>
      <c r="I28" s="10">
        <v>4.8</v>
      </c>
      <c r="J28" s="10">
        <v>4.5999999999999996</v>
      </c>
      <c r="K28" s="10">
        <v>5</v>
      </c>
      <c r="L28" s="10">
        <v>4.9000000000000004</v>
      </c>
      <c r="M28" s="10">
        <v>4.5</v>
      </c>
      <c r="N28" s="11">
        <f t="shared" ref="N28:N33" si="9">SUM(F28:M28)</f>
        <v>39.1</v>
      </c>
      <c r="O28" s="12"/>
      <c r="P28" s="12"/>
      <c r="Q28" s="1"/>
      <c r="R28" s="13"/>
      <c r="S28" s="13"/>
      <c r="T28" s="13"/>
      <c r="U28" s="14"/>
      <c r="V28" s="14"/>
      <c r="W28" s="2"/>
      <c r="X28" s="10">
        <v>5.5</v>
      </c>
      <c r="Y28" s="10">
        <v>5.5</v>
      </c>
      <c r="Z28" s="10">
        <v>5.5</v>
      </c>
      <c r="AA28" s="10">
        <v>5.5</v>
      </c>
      <c r="AB28" s="10">
        <v>5</v>
      </c>
      <c r="AC28" s="10">
        <v>4.5</v>
      </c>
      <c r="AD28" s="10">
        <v>6</v>
      </c>
      <c r="AE28" s="10">
        <v>6</v>
      </c>
      <c r="AF28" s="11">
        <f t="shared" ref="AF28:AF33" si="10">SUM(X28:AE28)</f>
        <v>43.5</v>
      </c>
      <c r="AG28" s="12"/>
      <c r="AH28" s="12"/>
      <c r="AI28" s="1"/>
      <c r="AJ28" s="13"/>
      <c r="AK28" s="13"/>
      <c r="AL28" s="13"/>
      <c r="AM28" s="14"/>
      <c r="AN28" s="14"/>
      <c r="AO28" s="15"/>
      <c r="AP28" s="10"/>
      <c r="AQ28" s="10"/>
      <c r="AR28" s="10"/>
      <c r="AS28" s="10"/>
      <c r="AT28" s="10"/>
      <c r="AU28" s="10"/>
      <c r="AV28" s="10"/>
      <c r="AW28" s="10"/>
      <c r="AX28" s="11">
        <f t="shared" ref="AX28:AX33" si="11">SUM(AP28:AW28)</f>
        <v>0</v>
      </c>
      <c r="AY28" s="12"/>
      <c r="AZ28" s="12"/>
      <c r="BA28" s="1"/>
      <c r="BB28" s="13"/>
      <c r="BC28" s="13"/>
      <c r="BD28" s="13"/>
      <c r="BE28" s="14"/>
      <c r="BF28" s="14"/>
      <c r="BG28" s="16"/>
      <c r="BH28" s="14"/>
      <c r="BI28" s="14"/>
      <c r="BJ28" s="14"/>
      <c r="BK28" s="14"/>
      <c r="BL28" s="1"/>
    </row>
    <row r="29" spans="1:64" x14ac:dyDescent="0.2">
      <c r="A29" s="30">
        <v>2</v>
      </c>
      <c r="B29" s="30" t="s">
        <v>38</v>
      </c>
      <c r="C29" s="1"/>
      <c r="D29" s="1"/>
      <c r="E29" s="1"/>
      <c r="F29" s="10">
        <v>4.5999999999999996</v>
      </c>
      <c r="G29" s="10">
        <v>5</v>
      </c>
      <c r="H29" s="10">
        <v>4.8</v>
      </c>
      <c r="I29" s="10">
        <v>4.8</v>
      </c>
      <c r="J29" s="10">
        <v>5</v>
      </c>
      <c r="K29" s="10">
        <v>4.8</v>
      </c>
      <c r="L29" s="10">
        <v>5.5</v>
      </c>
      <c r="M29" s="10">
        <v>5</v>
      </c>
      <c r="N29" s="11">
        <f t="shared" si="9"/>
        <v>39.5</v>
      </c>
      <c r="O29" s="12"/>
      <c r="P29" s="12"/>
      <c r="Q29" s="1"/>
      <c r="R29" s="1"/>
      <c r="S29" s="1"/>
      <c r="T29" s="1"/>
      <c r="U29" s="1"/>
      <c r="V29" s="1"/>
      <c r="W29" s="2"/>
      <c r="X29" s="10">
        <v>6</v>
      </c>
      <c r="Y29" s="10">
        <v>5</v>
      </c>
      <c r="Z29" s="10">
        <v>5.5</v>
      </c>
      <c r="AA29" s="10">
        <v>6</v>
      </c>
      <c r="AB29" s="10">
        <v>5</v>
      </c>
      <c r="AC29" s="10">
        <v>5</v>
      </c>
      <c r="AD29" s="10">
        <v>5.5</v>
      </c>
      <c r="AE29" s="10">
        <v>6</v>
      </c>
      <c r="AF29" s="11">
        <f t="shared" si="10"/>
        <v>44</v>
      </c>
      <c r="AG29" s="12"/>
      <c r="AH29" s="12"/>
      <c r="AI29" s="1"/>
      <c r="AJ29" s="1"/>
      <c r="AK29" s="1"/>
      <c r="AL29" s="1"/>
      <c r="AM29" s="1"/>
      <c r="AN29" s="1"/>
      <c r="AO29" s="3"/>
      <c r="AP29" s="10"/>
      <c r="AQ29" s="10"/>
      <c r="AR29" s="10"/>
      <c r="AS29" s="10"/>
      <c r="AT29" s="10"/>
      <c r="AU29" s="10"/>
      <c r="AV29" s="10"/>
      <c r="AW29" s="10"/>
      <c r="AX29" s="11">
        <f t="shared" si="11"/>
        <v>0</v>
      </c>
      <c r="AY29" s="12"/>
      <c r="AZ29" s="12"/>
      <c r="BA29" s="1"/>
      <c r="BB29" s="1"/>
      <c r="BC29" s="1"/>
      <c r="BD29" s="1"/>
      <c r="BE29" s="1"/>
      <c r="BF29" s="1"/>
      <c r="BG29" s="2"/>
      <c r="BH29" s="1"/>
      <c r="BI29" s="1"/>
      <c r="BJ29" s="1"/>
      <c r="BK29" s="1"/>
      <c r="BL29" s="1"/>
    </row>
    <row r="30" spans="1:64" x14ac:dyDescent="0.2">
      <c r="A30" s="30">
        <v>3</v>
      </c>
      <c r="B30" s="30" t="s">
        <v>39</v>
      </c>
      <c r="C30" s="1"/>
      <c r="D30" s="1"/>
      <c r="E30" s="1"/>
      <c r="F30" s="10">
        <v>4.2</v>
      </c>
      <c r="G30" s="10">
        <v>4.4000000000000004</v>
      </c>
      <c r="H30" s="10">
        <v>5</v>
      </c>
      <c r="I30" s="10">
        <v>4.5999999999999996</v>
      </c>
      <c r="J30" s="10">
        <v>4.5</v>
      </c>
      <c r="K30" s="10">
        <v>4</v>
      </c>
      <c r="L30" s="10">
        <v>4.5999999999999996</v>
      </c>
      <c r="M30" s="10">
        <v>5</v>
      </c>
      <c r="N30" s="11">
        <f t="shared" si="9"/>
        <v>36.300000000000004</v>
      </c>
      <c r="O30" s="12"/>
      <c r="P30" s="12"/>
      <c r="Q30" s="1"/>
      <c r="R30" s="1"/>
      <c r="S30" s="1"/>
      <c r="T30" s="1"/>
      <c r="U30" s="1"/>
      <c r="V30" s="1"/>
      <c r="W30" s="2"/>
      <c r="X30" s="10">
        <v>4.5</v>
      </c>
      <c r="Y30" s="10">
        <v>5</v>
      </c>
      <c r="Z30" s="10">
        <v>4</v>
      </c>
      <c r="AA30" s="10">
        <v>4</v>
      </c>
      <c r="AB30" s="10">
        <v>4.5</v>
      </c>
      <c r="AC30" s="10">
        <v>5</v>
      </c>
      <c r="AD30" s="10">
        <v>4</v>
      </c>
      <c r="AE30" s="10">
        <v>4</v>
      </c>
      <c r="AF30" s="11">
        <f t="shared" si="10"/>
        <v>35</v>
      </c>
      <c r="AG30" s="12"/>
      <c r="AH30" s="12"/>
      <c r="AI30" s="1"/>
      <c r="AJ30" s="1"/>
      <c r="AK30" s="1"/>
      <c r="AL30" s="1"/>
      <c r="AM30" s="1"/>
      <c r="AN30" s="1"/>
      <c r="AO30" s="3"/>
      <c r="AP30" s="10"/>
      <c r="AQ30" s="10"/>
      <c r="AR30" s="10"/>
      <c r="AS30" s="10"/>
      <c r="AT30" s="10"/>
      <c r="AU30" s="10"/>
      <c r="AV30" s="10"/>
      <c r="AW30" s="10"/>
      <c r="AX30" s="11">
        <f t="shared" si="11"/>
        <v>0</v>
      </c>
      <c r="AY30" s="12"/>
      <c r="AZ30" s="12"/>
      <c r="BA30" s="1"/>
      <c r="BB30" s="1"/>
      <c r="BC30" s="1"/>
      <c r="BD30" s="1"/>
      <c r="BE30" s="1"/>
      <c r="BF30" s="1"/>
      <c r="BG30" s="2"/>
      <c r="BH30" s="1"/>
      <c r="BI30" s="1"/>
      <c r="BJ30" s="1"/>
      <c r="BK30" s="1"/>
      <c r="BL30" s="1"/>
    </row>
    <row r="31" spans="1:64" x14ac:dyDescent="0.2">
      <c r="A31" s="30">
        <v>4</v>
      </c>
      <c r="B31" s="30" t="s">
        <v>40</v>
      </c>
      <c r="C31" s="1"/>
      <c r="D31" s="1"/>
      <c r="E31" s="1"/>
      <c r="F31" s="10">
        <v>5.2</v>
      </c>
      <c r="G31" s="10">
        <v>4.8</v>
      </c>
      <c r="H31" s="10">
        <v>4.5999999999999996</v>
      </c>
      <c r="I31" s="10">
        <v>4.8</v>
      </c>
      <c r="J31" s="10">
        <v>4.8</v>
      </c>
      <c r="K31" s="10">
        <v>5</v>
      </c>
      <c r="L31" s="10">
        <v>5</v>
      </c>
      <c r="M31" s="10">
        <v>4.9000000000000004</v>
      </c>
      <c r="N31" s="11">
        <f t="shared" si="9"/>
        <v>39.1</v>
      </c>
      <c r="O31" s="12"/>
      <c r="P31" s="12"/>
      <c r="Q31" s="1"/>
      <c r="R31" s="1"/>
      <c r="S31" s="1"/>
      <c r="T31" s="1"/>
      <c r="U31" s="1"/>
      <c r="V31" s="1"/>
      <c r="W31" s="2"/>
      <c r="X31" s="10">
        <v>5.5</v>
      </c>
      <c r="Y31" s="10">
        <v>4.5</v>
      </c>
      <c r="Z31" s="10">
        <v>5</v>
      </c>
      <c r="AA31" s="10">
        <v>4.5</v>
      </c>
      <c r="AB31" s="10">
        <v>5.5</v>
      </c>
      <c r="AC31" s="10">
        <v>5</v>
      </c>
      <c r="AD31" s="10">
        <v>6</v>
      </c>
      <c r="AE31" s="10">
        <v>6</v>
      </c>
      <c r="AF31" s="11">
        <f t="shared" si="10"/>
        <v>42</v>
      </c>
      <c r="AG31" s="12"/>
      <c r="AH31" s="12"/>
      <c r="AI31" s="1"/>
      <c r="AJ31" s="1"/>
      <c r="AK31" s="1"/>
      <c r="AL31" s="1"/>
      <c r="AM31" s="1"/>
      <c r="AN31" s="1"/>
      <c r="AO31" s="3"/>
      <c r="AP31" s="10"/>
      <c r="AQ31" s="10"/>
      <c r="AR31" s="10"/>
      <c r="AS31" s="10"/>
      <c r="AT31" s="10"/>
      <c r="AU31" s="10"/>
      <c r="AV31" s="10"/>
      <c r="AW31" s="10"/>
      <c r="AX31" s="11">
        <f t="shared" si="11"/>
        <v>0</v>
      </c>
      <c r="AY31" s="12"/>
      <c r="AZ31" s="12"/>
      <c r="BA31" s="1"/>
      <c r="BB31" s="1"/>
      <c r="BC31" s="1"/>
      <c r="BD31" s="1"/>
      <c r="BE31" s="1"/>
      <c r="BF31" s="1"/>
      <c r="BG31" s="2"/>
      <c r="BH31" s="1"/>
      <c r="BI31" s="1"/>
      <c r="BJ31" s="1"/>
      <c r="BK31" s="1"/>
      <c r="BL31" s="1"/>
    </row>
    <row r="32" spans="1:64" x14ac:dyDescent="0.2">
      <c r="A32" s="30">
        <v>5</v>
      </c>
      <c r="B32" s="30" t="s">
        <v>41</v>
      </c>
      <c r="C32" s="1"/>
      <c r="D32" s="1"/>
      <c r="E32" s="1"/>
      <c r="F32" s="10">
        <v>4.2</v>
      </c>
      <c r="G32" s="10">
        <v>4.8</v>
      </c>
      <c r="H32" s="10">
        <v>4.8</v>
      </c>
      <c r="I32" s="10">
        <v>4.5999999999999996</v>
      </c>
      <c r="J32" s="10">
        <v>4.8</v>
      </c>
      <c r="K32" s="10">
        <v>5</v>
      </c>
      <c r="L32" s="10">
        <v>4.5999999999999996</v>
      </c>
      <c r="M32" s="10">
        <v>4.8</v>
      </c>
      <c r="N32" s="11">
        <f t="shared" si="9"/>
        <v>37.599999999999994</v>
      </c>
      <c r="O32" s="12"/>
      <c r="P32" s="12"/>
      <c r="Q32" s="1"/>
      <c r="R32" s="1"/>
      <c r="S32" s="1"/>
      <c r="T32" s="1"/>
      <c r="U32" s="1"/>
      <c r="V32" s="1"/>
      <c r="W32" s="2"/>
      <c r="X32" s="10">
        <v>6</v>
      </c>
      <c r="Y32" s="10">
        <v>7</v>
      </c>
      <c r="Z32" s="10">
        <v>6</v>
      </c>
      <c r="AA32" s="10">
        <v>5</v>
      </c>
      <c r="AB32" s="10">
        <v>5.5</v>
      </c>
      <c r="AC32" s="10">
        <v>5.5</v>
      </c>
      <c r="AD32" s="10">
        <v>5</v>
      </c>
      <c r="AE32" s="10">
        <v>5.5</v>
      </c>
      <c r="AF32" s="11">
        <f t="shared" si="10"/>
        <v>45.5</v>
      </c>
      <c r="AG32" s="12"/>
      <c r="AH32" s="12"/>
      <c r="AI32" s="1"/>
      <c r="AJ32" s="1"/>
      <c r="AK32" s="1"/>
      <c r="AL32" s="1"/>
      <c r="AM32" s="1"/>
      <c r="AN32" s="1"/>
      <c r="AO32" s="3"/>
      <c r="AP32" s="10"/>
      <c r="AQ32" s="10"/>
      <c r="AR32" s="10"/>
      <c r="AS32" s="10"/>
      <c r="AT32" s="10"/>
      <c r="AU32" s="10"/>
      <c r="AV32" s="10"/>
      <c r="AW32" s="10"/>
      <c r="AX32" s="11">
        <f t="shared" si="11"/>
        <v>0</v>
      </c>
      <c r="AY32" s="12"/>
      <c r="AZ32" s="12"/>
      <c r="BA32" s="1"/>
      <c r="BB32" s="1"/>
      <c r="BC32" s="1"/>
      <c r="BD32" s="1"/>
      <c r="BE32" s="1"/>
      <c r="BF32" s="1"/>
      <c r="BG32" s="2"/>
      <c r="BH32" s="1"/>
      <c r="BI32" s="1"/>
      <c r="BJ32" s="1"/>
      <c r="BK32" s="1"/>
      <c r="BL32" s="1"/>
    </row>
    <row r="33" spans="1:64" x14ac:dyDescent="0.2">
      <c r="A33" s="30">
        <v>6</v>
      </c>
      <c r="B33" s="30" t="s">
        <v>42</v>
      </c>
      <c r="C33" s="1"/>
      <c r="D33" s="1"/>
      <c r="E33" s="1"/>
      <c r="F33" s="10">
        <v>4.5</v>
      </c>
      <c r="G33" s="10">
        <v>4.9000000000000004</v>
      </c>
      <c r="H33" s="10">
        <v>4.5999999999999996</v>
      </c>
      <c r="I33" s="10">
        <v>5</v>
      </c>
      <c r="J33" s="10">
        <v>4.5999999999999996</v>
      </c>
      <c r="K33" s="10">
        <v>4.8</v>
      </c>
      <c r="L33" s="10">
        <v>5</v>
      </c>
      <c r="M33" s="10">
        <v>4.8</v>
      </c>
      <c r="N33" s="11">
        <f t="shared" si="9"/>
        <v>38.200000000000003</v>
      </c>
      <c r="O33" s="12"/>
      <c r="P33" s="12"/>
      <c r="Q33" s="1"/>
      <c r="R33" s="1"/>
      <c r="S33" s="1"/>
      <c r="T33" s="1"/>
      <c r="U33" s="1"/>
      <c r="V33" s="1"/>
      <c r="W33" s="2"/>
      <c r="X33" s="10">
        <v>6.5</v>
      </c>
      <c r="Y33" s="10">
        <v>6.5</v>
      </c>
      <c r="Z33" s="10">
        <v>4.5</v>
      </c>
      <c r="AA33" s="10">
        <v>5</v>
      </c>
      <c r="AB33" s="10">
        <v>5.5</v>
      </c>
      <c r="AC33" s="10">
        <v>5</v>
      </c>
      <c r="AD33" s="10">
        <v>6.5</v>
      </c>
      <c r="AE33" s="10">
        <v>6.5</v>
      </c>
      <c r="AF33" s="11">
        <f t="shared" si="10"/>
        <v>46</v>
      </c>
      <c r="AG33" s="12"/>
      <c r="AH33" s="12"/>
      <c r="AI33" s="1"/>
      <c r="AJ33" s="1"/>
      <c r="AK33" s="1"/>
      <c r="AL33" s="1"/>
      <c r="AM33" s="1"/>
      <c r="AN33" s="1"/>
      <c r="AO33" s="3"/>
      <c r="AP33" s="10"/>
      <c r="AQ33" s="10"/>
      <c r="AR33" s="10"/>
      <c r="AS33" s="10"/>
      <c r="AT33" s="10"/>
      <c r="AU33" s="10"/>
      <c r="AV33" s="10"/>
      <c r="AW33" s="10"/>
      <c r="AX33" s="11">
        <f t="shared" si="11"/>
        <v>0</v>
      </c>
      <c r="AY33" s="12"/>
      <c r="AZ33" s="12"/>
      <c r="BA33" s="1"/>
      <c r="BB33" s="1"/>
      <c r="BC33" s="1"/>
      <c r="BD33" s="1"/>
      <c r="BE33" s="1"/>
      <c r="BF33" s="1"/>
      <c r="BG33" s="2"/>
      <c r="BH33" s="1"/>
      <c r="BI33" s="1"/>
      <c r="BJ33" s="1"/>
      <c r="BK33" s="1"/>
      <c r="BL33" s="1"/>
    </row>
    <row r="34" spans="1:64" x14ac:dyDescent="0.2">
      <c r="A34" s="57" t="s">
        <v>33</v>
      </c>
      <c r="B34" s="30" t="s">
        <v>43</v>
      </c>
      <c r="C34" s="30" t="s">
        <v>44</v>
      </c>
      <c r="D34" s="30" t="s">
        <v>45</v>
      </c>
      <c r="E34" s="30" t="s">
        <v>46</v>
      </c>
      <c r="F34" s="1"/>
      <c r="G34" s="1"/>
      <c r="H34" s="1"/>
      <c r="I34" s="1"/>
      <c r="J34" s="1"/>
      <c r="K34" s="1"/>
      <c r="L34" s="1" t="s">
        <v>34</v>
      </c>
      <c r="M34" s="1"/>
      <c r="N34" s="18">
        <f>SUM(N28:N33)</f>
        <v>229.8</v>
      </c>
      <c r="O34" s="18">
        <f>(N34/6)/8</f>
        <v>4.7875000000000005</v>
      </c>
      <c r="P34" s="18">
        <f>O34</f>
        <v>4.7875000000000005</v>
      </c>
      <c r="Q34" s="1"/>
      <c r="R34" s="10">
        <v>4.8</v>
      </c>
      <c r="S34" s="10">
        <v>6</v>
      </c>
      <c r="T34" s="10">
        <v>5</v>
      </c>
      <c r="U34" s="18">
        <f>(R34*0.25)+(S34*0.5)+(T34*0.25)</f>
        <v>5.45</v>
      </c>
      <c r="V34" s="18">
        <f>(P34+U34)/2</f>
        <v>5.1187500000000004</v>
      </c>
      <c r="W34" s="2"/>
      <c r="X34" s="1"/>
      <c r="Y34" s="1"/>
      <c r="Z34" s="1"/>
      <c r="AA34" s="1"/>
      <c r="AB34" s="1"/>
      <c r="AC34" s="1"/>
      <c r="AD34" s="1" t="s">
        <v>34</v>
      </c>
      <c r="AE34" s="1"/>
      <c r="AF34" s="18">
        <f>SUM(AF28:AF33)</f>
        <v>256</v>
      </c>
      <c r="AG34" s="18">
        <f>(AF34/6)/8</f>
        <v>5.333333333333333</v>
      </c>
      <c r="AH34" s="18">
        <f>AG34</f>
        <v>5.333333333333333</v>
      </c>
      <c r="AI34" s="1"/>
      <c r="AJ34" s="10">
        <v>6.5</v>
      </c>
      <c r="AK34" s="10">
        <v>6.5</v>
      </c>
      <c r="AL34" s="10">
        <v>6</v>
      </c>
      <c r="AM34" s="18">
        <f>(AJ34*0.25)+(AK34*0.5)+(AL34*0.25)</f>
        <v>6.375</v>
      </c>
      <c r="AN34" s="18">
        <f>(AH34+AM34)/2</f>
        <v>5.8541666666666661</v>
      </c>
      <c r="AO34" s="3"/>
      <c r="AP34" s="1"/>
      <c r="AQ34" s="1"/>
      <c r="AR34" s="1"/>
      <c r="AS34" s="1"/>
      <c r="AT34" s="1"/>
      <c r="AU34" s="1"/>
      <c r="AV34" s="1" t="s">
        <v>34</v>
      </c>
      <c r="AW34" s="1"/>
      <c r="AX34" s="18">
        <f>SUM(AX28:AX33)</f>
        <v>0</v>
      </c>
      <c r="AY34" s="18">
        <f>(AX34/6)/8</f>
        <v>0</v>
      </c>
      <c r="AZ34" s="18">
        <f>AY34</f>
        <v>0</v>
      </c>
      <c r="BA34" s="1"/>
      <c r="BB34" s="10"/>
      <c r="BC34" s="10"/>
      <c r="BD34" s="10"/>
      <c r="BE34" s="18">
        <f>(BB34*0.25)+(BC34*0.5)+(BD34*0.25)</f>
        <v>0</v>
      </c>
      <c r="BF34" s="18">
        <f>(AZ34+BE34)/2</f>
        <v>0</v>
      </c>
      <c r="BG34" s="16"/>
      <c r="BH34" s="18">
        <f>V34</f>
        <v>5.1187500000000004</v>
      </c>
      <c r="BI34" s="18">
        <f>AN34</f>
        <v>5.8541666666666661</v>
      </c>
      <c r="BJ34" s="18"/>
      <c r="BK34" s="18">
        <f>AVERAGE(BH34:BJ34)</f>
        <v>5.4864583333333332</v>
      </c>
      <c r="BL34" s="57" t="s">
        <v>254</v>
      </c>
    </row>
  </sheetData>
  <mergeCells count="10">
    <mergeCell ref="BB3:BE3"/>
    <mergeCell ref="BH3:BK3"/>
    <mergeCell ref="H1:M1"/>
    <mergeCell ref="Z1:AE1"/>
    <mergeCell ref="AS1:AW1"/>
    <mergeCell ref="F3:P3"/>
    <mergeCell ref="R3:U3"/>
    <mergeCell ref="X3:AH3"/>
    <mergeCell ref="AJ3:AM3"/>
    <mergeCell ref="AP3:AZ3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workbookViewId="0"/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 x14ac:dyDescent="0.2">
      <c r="A1" t="s">
        <v>35</v>
      </c>
      <c r="D1" t="s">
        <v>0</v>
      </c>
      <c r="F1" s="59" t="s">
        <v>256</v>
      </c>
      <c r="G1" s="2"/>
      <c r="H1" t="s">
        <v>1</v>
      </c>
      <c r="J1" s="55"/>
      <c r="K1" s="3"/>
      <c r="L1" t="s">
        <v>2</v>
      </c>
      <c r="N1" s="19"/>
      <c r="O1" s="2"/>
      <c r="T1" s="4">
        <f ca="1">NOW()</f>
        <v>42145.371461458337</v>
      </c>
    </row>
    <row r="2" spans="1:20" x14ac:dyDescent="0.2">
      <c r="A2" s="5" t="s">
        <v>36</v>
      </c>
      <c r="G2" s="2"/>
      <c r="K2" s="3"/>
      <c r="O2" s="2"/>
      <c r="T2" s="6">
        <f ca="1">NOW()</f>
        <v>42145.371461458337</v>
      </c>
    </row>
    <row r="3" spans="1:20" x14ac:dyDescent="0.2">
      <c r="A3" s="30" t="s">
        <v>192</v>
      </c>
      <c r="C3" t="s">
        <v>193</v>
      </c>
      <c r="G3" s="2"/>
      <c r="K3" s="3"/>
      <c r="O3" s="2"/>
    </row>
    <row r="4" spans="1:20" x14ac:dyDescent="0.2">
      <c r="D4" s="7"/>
      <c r="E4" s="7"/>
      <c r="F4" s="7" t="s">
        <v>7</v>
      </c>
      <c r="G4" s="2"/>
      <c r="H4" s="7"/>
      <c r="I4" s="7"/>
      <c r="J4" s="7" t="s">
        <v>7</v>
      </c>
      <c r="K4" s="2"/>
      <c r="L4" s="7"/>
      <c r="M4" s="7"/>
      <c r="N4" s="7" t="s">
        <v>7</v>
      </c>
      <c r="O4" s="2"/>
      <c r="P4" s="60" t="s">
        <v>94</v>
      </c>
      <c r="Q4" s="60"/>
      <c r="R4" s="60"/>
      <c r="S4" s="7" t="s">
        <v>108</v>
      </c>
    </row>
    <row r="5" spans="1:20" s="7" customFormat="1" x14ac:dyDescent="0.2">
      <c r="A5" s="7" t="s">
        <v>8</v>
      </c>
      <c r="B5" s="7" t="s">
        <v>9</v>
      </c>
      <c r="C5" s="7" t="s">
        <v>12</v>
      </c>
      <c r="D5" s="7" t="s">
        <v>24</v>
      </c>
      <c r="E5" s="7" t="s">
        <v>113</v>
      </c>
      <c r="F5" s="7" t="s">
        <v>27</v>
      </c>
      <c r="G5" s="9"/>
      <c r="H5" s="7" t="s">
        <v>24</v>
      </c>
      <c r="I5" s="7" t="s">
        <v>113</v>
      </c>
      <c r="J5" s="7" t="s">
        <v>27</v>
      </c>
      <c r="K5" s="9"/>
      <c r="L5" s="7" t="s">
        <v>24</v>
      </c>
      <c r="M5" s="7" t="s">
        <v>113</v>
      </c>
      <c r="N5" s="7" t="s">
        <v>27</v>
      </c>
      <c r="O5" s="9"/>
      <c r="P5" s="7" t="s">
        <v>28</v>
      </c>
      <c r="Q5" s="7" t="s">
        <v>29</v>
      </c>
      <c r="R5" s="7" t="s">
        <v>30</v>
      </c>
      <c r="S5" s="7" t="s">
        <v>23</v>
      </c>
      <c r="T5" s="7" t="s">
        <v>32</v>
      </c>
    </row>
    <row r="6" spans="1:20" x14ac:dyDescent="0.2">
      <c r="G6" s="2"/>
      <c r="K6" s="2"/>
      <c r="O6" s="2"/>
    </row>
    <row r="7" spans="1:20" x14ac:dyDescent="0.2">
      <c r="A7">
        <v>29</v>
      </c>
      <c r="B7" t="s">
        <v>64</v>
      </c>
      <c r="C7" t="s">
        <v>73</v>
      </c>
      <c r="D7" s="10">
        <v>7.8</v>
      </c>
      <c r="E7" s="10">
        <v>8</v>
      </c>
      <c r="F7" s="18">
        <f t="shared" ref="F7:F17" si="0">(D7*0.25)+(E7*0.75)</f>
        <v>7.95</v>
      </c>
      <c r="G7" s="2"/>
      <c r="H7" s="10"/>
      <c r="I7" s="10"/>
      <c r="J7" s="18">
        <f t="shared" ref="J7:J17" si="1">(H7*0.25)+(I7*0.75)</f>
        <v>0</v>
      </c>
      <c r="K7" s="2"/>
      <c r="L7" s="10"/>
      <c r="M7" s="10"/>
      <c r="N7" s="18">
        <f t="shared" ref="N7:N17" si="2">(L7*0.25)+(M7*0.75)</f>
        <v>0</v>
      </c>
      <c r="O7" s="2"/>
      <c r="P7" s="18">
        <f t="shared" ref="P7:P17" si="3">F7</f>
        <v>7.95</v>
      </c>
      <c r="Q7" s="18"/>
      <c r="R7" s="18"/>
      <c r="S7" s="18">
        <f t="shared" ref="S7:S17" si="4">AVERAGE(P7:R7)</f>
        <v>7.95</v>
      </c>
      <c r="T7">
        <v>1</v>
      </c>
    </row>
    <row r="8" spans="1:20" x14ac:dyDescent="0.2">
      <c r="A8">
        <v>33</v>
      </c>
      <c r="B8" t="s">
        <v>63</v>
      </c>
      <c r="C8" t="s">
        <v>73</v>
      </c>
      <c r="D8" s="10">
        <v>6.8</v>
      </c>
      <c r="E8" s="10">
        <v>8</v>
      </c>
      <c r="F8" s="18">
        <f t="shared" si="0"/>
        <v>7.7</v>
      </c>
      <c r="G8" s="2"/>
      <c r="H8" s="10"/>
      <c r="I8" s="10"/>
      <c r="J8" s="18">
        <f t="shared" si="1"/>
        <v>0</v>
      </c>
      <c r="K8" s="2"/>
      <c r="L8" s="10"/>
      <c r="M8" s="10"/>
      <c r="N8" s="18">
        <f t="shared" si="2"/>
        <v>0</v>
      </c>
      <c r="O8" s="2"/>
      <c r="P8" s="18">
        <f t="shared" si="3"/>
        <v>7.7</v>
      </c>
      <c r="Q8" s="18"/>
      <c r="R8" s="18"/>
      <c r="S8" s="18">
        <f t="shared" si="4"/>
        <v>7.7</v>
      </c>
      <c r="T8">
        <v>2</v>
      </c>
    </row>
    <row r="9" spans="1:20" x14ac:dyDescent="0.2">
      <c r="A9">
        <v>30</v>
      </c>
      <c r="B9" t="s">
        <v>61</v>
      </c>
      <c r="C9" t="s">
        <v>73</v>
      </c>
      <c r="D9" s="10">
        <v>6.8</v>
      </c>
      <c r="E9" s="10">
        <v>7.6</v>
      </c>
      <c r="F9" s="18">
        <f t="shared" si="0"/>
        <v>7.3999999999999995</v>
      </c>
      <c r="G9" s="2"/>
      <c r="H9" s="10"/>
      <c r="I9" s="10"/>
      <c r="J9" s="18">
        <f t="shared" si="1"/>
        <v>0</v>
      </c>
      <c r="K9" s="2"/>
      <c r="L9" s="10"/>
      <c r="M9" s="10"/>
      <c r="N9" s="18">
        <f t="shared" si="2"/>
        <v>0</v>
      </c>
      <c r="O9" s="2"/>
      <c r="P9" s="18">
        <f t="shared" si="3"/>
        <v>7.3999999999999995</v>
      </c>
      <c r="Q9" s="18"/>
      <c r="R9" s="18"/>
      <c r="S9" s="18">
        <f t="shared" si="4"/>
        <v>7.3999999999999995</v>
      </c>
      <c r="T9">
        <v>3</v>
      </c>
    </row>
    <row r="10" spans="1:20" x14ac:dyDescent="0.2">
      <c r="A10">
        <v>61</v>
      </c>
      <c r="B10" s="30" t="s">
        <v>174</v>
      </c>
      <c r="C10" s="30" t="s">
        <v>70</v>
      </c>
      <c r="D10" s="10">
        <v>7.4</v>
      </c>
      <c r="E10" s="10">
        <v>7.4</v>
      </c>
      <c r="F10" s="18">
        <f t="shared" si="0"/>
        <v>7.4</v>
      </c>
      <c r="G10" s="2"/>
      <c r="H10" s="10"/>
      <c r="I10" s="10"/>
      <c r="J10" s="18">
        <f t="shared" si="1"/>
        <v>0</v>
      </c>
      <c r="K10" s="2"/>
      <c r="L10" s="10"/>
      <c r="M10" s="10"/>
      <c r="N10" s="18">
        <f t="shared" si="2"/>
        <v>0</v>
      </c>
      <c r="O10" s="2"/>
      <c r="P10" s="18">
        <f t="shared" si="3"/>
        <v>7.4</v>
      </c>
      <c r="Q10" s="18"/>
      <c r="R10" s="18"/>
      <c r="S10" s="18">
        <f t="shared" si="4"/>
        <v>7.4</v>
      </c>
      <c r="T10" s="57" t="s">
        <v>258</v>
      </c>
    </row>
    <row r="11" spans="1:20" x14ac:dyDescent="0.2">
      <c r="A11">
        <v>59</v>
      </c>
      <c r="B11" t="s">
        <v>196</v>
      </c>
      <c r="C11" t="s">
        <v>70</v>
      </c>
      <c r="D11" s="10">
        <v>7</v>
      </c>
      <c r="E11" s="10">
        <v>7.4</v>
      </c>
      <c r="F11" s="18">
        <f t="shared" si="0"/>
        <v>7.3000000000000007</v>
      </c>
      <c r="G11" s="2"/>
      <c r="H11" s="10"/>
      <c r="I11" s="10"/>
      <c r="J11" s="18">
        <f t="shared" si="1"/>
        <v>0</v>
      </c>
      <c r="K11" s="2"/>
      <c r="L11" s="10"/>
      <c r="M11" s="10"/>
      <c r="N11" s="18">
        <f t="shared" si="2"/>
        <v>0</v>
      </c>
      <c r="O11" s="2"/>
      <c r="P11" s="18">
        <f t="shared" si="3"/>
        <v>7.3000000000000007</v>
      </c>
      <c r="Q11" s="18"/>
      <c r="R11" s="18"/>
      <c r="S11" s="18">
        <f t="shared" si="4"/>
        <v>7.3000000000000007</v>
      </c>
      <c r="T11">
        <v>5</v>
      </c>
    </row>
    <row r="12" spans="1:20" x14ac:dyDescent="0.2">
      <c r="A12">
        <v>8</v>
      </c>
      <c r="B12" t="s">
        <v>38</v>
      </c>
      <c r="C12" t="s">
        <v>46</v>
      </c>
      <c r="D12" s="10">
        <v>7.4</v>
      </c>
      <c r="E12" s="10">
        <v>7</v>
      </c>
      <c r="F12" s="18">
        <f t="shared" si="0"/>
        <v>7.1</v>
      </c>
      <c r="G12" s="2"/>
      <c r="H12" s="10"/>
      <c r="I12" s="10"/>
      <c r="J12" s="18">
        <f t="shared" si="1"/>
        <v>0</v>
      </c>
      <c r="K12" s="2"/>
      <c r="L12" s="10"/>
      <c r="M12" s="10"/>
      <c r="N12" s="18">
        <f t="shared" si="2"/>
        <v>0</v>
      </c>
      <c r="O12" s="2"/>
      <c r="P12" s="18">
        <f t="shared" si="3"/>
        <v>7.1</v>
      </c>
      <c r="Q12" s="18"/>
      <c r="R12" s="18"/>
      <c r="S12" s="18">
        <f t="shared" si="4"/>
        <v>7.1</v>
      </c>
      <c r="T12">
        <v>6</v>
      </c>
    </row>
    <row r="13" spans="1:20" x14ac:dyDescent="0.2">
      <c r="A13">
        <v>9</v>
      </c>
      <c r="B13" t="s">
        <v>37</v>
      </c>
      <c r="C13" t="s">
        <v>46</v>
      </c>
      <c r="D13" s="10">
        <v>7.2</v>
      </c>
      <c r="E13" s="10">
        <v>6.8</v>
      </c>
      <c r="F13" s="18">
        <f t="shared" si="0"/>
        <v>6.8999999999999995</v>
      </c>
      <c r="G13" s="2"/>
      <c r="H13" s="10"/>
      <c r="I13" s="10"/>
      <c r="J13" s="18">
        <f t="shared" si="1"/>
        <v>0</v>
      </c>
      <c r="K13" s="2"/>
      <c r="L13" s="10"/>
      <c r="M13" s="10"/>
      <c r="N13" s="18">
        <f t="shared" si="2"/>
        <v>0</v>
      </c>
      <c r="O13" s="2"/>
      <c r="P13" s="18">
        <f t="shared" si="3"/>
        <v>6.8999999999999995</v>
      </c>
      <c r="Q13" s="18"/>
      <c r="R13" s="18"/>
      <c r="S13" s="18">
        <f t="shared" si="4"/>
        <v>6.8999999999999995</v>
      </c>
    </row>
    <row r="14" spans="1:20" x14ac:dyDescent="0.2">
      <c r="A14">
        <v>62</v>
      </c>
      <c r="B14" t="s">
        <v>195</v>
      </c>
      <c r="C14" t="s">
        <v>70</v>
      </c>
      <c r="D14" s="10">
        <v>7</v>
      </c>
      <c r="E14" s="10">
        <v>6.8</v>
      </c>
      <c r="F14" s="18">
        <f t="shared" si="0"/>
        <v>6.85</v>
      </c>
      <c r="G14" s="2"/>
      <c r="H14" s="10"/>
      <c r="I14" s="10"/>
      <c r="J14" s="18">
        <f t="shared" si="1"/>
        <v>0</v>
      </c>
      <c r="K14" s="2"/>
      <c r="L14" s="10"/>
      <c r="M14" s="10"/>
      <c r="N14" s="18">
        <f t="shared" si="2"/>
        <v>0</v>
      </c>
      <c r="O14" s="2"/>
      <c r="P14" s="18">
        <f t="shared" si="3"/>
        <v>6.85</v>
      </c>
      <c r="Q14" s="18"/>
      <c r="R14" s="18"/>
      <c r="S14" s="18">
        <f t="shared" si="4"/>
        <v>6.85</v>
      </c>
    </row>
    <row r="15" spans="1:20" x14ac:dyDescent="0.2">
      <c r="A15">
        <v>63</v>
      </c>
      <c r="B15" t="s">
        <v>194</v>
      </c>
      <c r="C15" t="s">
        <v>70</v>
      </c>
      <c r="D15" s="10">
        <v>6.2</v>
      </c>
      <c r="E15" s="10">
        <v>7</v>
      </c>
      <c r="F15" s="18">
        <f t="shared" si="0"/>
        <v>6.8</v>
      </c>
      <c r="G15" s="2"/>
      <c r="H15" s="10"/>
      <c r="I15" s="10"/>
      <c r="J15" s="18">
        <f t="shared" si="1"/>
        <v>0</v>
      </c>
      <c r="K15" s="2"/>
      <c r="L15" s="10"/>
      <c r="M15" s="10"/>
      <c r="N15" s="18">
        <f t="shared" si="2"/>
        <v>0</v>
      </c>
      <c r="O15" s="2"/>
      <c r="P15" s="18">
        <f t="shared" si="3"/>
        <v>6.8</v>
      </c>
      <c r="Q15" s="18"/>
      <c r="R15" s="18"/>
      <c r="S15" s="18">
        <f t="shared" si="4"/>
        <v>6.8</v>
      </c>
    </row>
    <row r="16" spans="1:20" x14ac:dyDescent="0.2">
      <c r="A16">
        <v>31</v>
      </c>
      <c r="B16" t="s">
        <v>60</v>
      </c>
      <c r="C16" t="s">
        <v>73</v>
      </c>
      <c r="D16" s="10">
        <v>6</v>
      </c>
      <c r="E16" s="10">
        <v>6.8</v>
      </c>
      <c r="F16" s="18">
        <f t="shared" si="0"/>
        <v>6.6</v>
      </c>
      <c r="G16" s="2"/>
      <c r="H16" s="10"/>
      <c r="I16" s="10"/>
      <c r="J16" s="18">
        <f t="shared" si="1"/>
        <v>0</v>
      </c>
      <c r="K16" s="2"/>
      <c r="L16" s="10"/>
      <c r="M16" s="10"/>
      <c r="N16" s="18">
        <f t="shared" si="2"/>
        <v>0</v>
      </c>
      <c r="O16" s="2"/>
      <c r="P16" s="18">
        <f t="shared" si="3"/>
        <v>6.6</v>
      </c>
      <c r="Q16" s="18"/>
      <c r="R16" s="18"/>
      <c r="S16" s="18">
        <f t="shared" si="4"/>
        <v>6.6</v>
      </c>
    </row>
    <row r="17" spans="1:19" x14ac:dyDescent="0.2">
      <c r="A17">
        <v>67</v>
      </c>
      <c r="B17" t="s">
        <v>166</v>
      </c>
      <c r="C17" t="s">
        <v>106</v>
      </c>
      <c r="D17" s="10">
        <v>6.4</v>
      </c>
      <c r="E17" s="10">
        <v>6.6</v>
      </c>
      <c r="F17" s="18">
        <f t="shared" si="0"/>
        <v>6.5499999999999989</v>
      </c>
      <c r="G17" s="2"/>
      <c r="H17" s="10"/>
      <c r="I17" s="10"/>
      <c r="J17" s="18">
        <f t="shared" si="1"/>
        <v>0</v>
      </c>
      <c r="K17" s="2"/>
      <c r="L17" s="10"/>
      <c r="M17" s="10"/>
      <c r="N17" s="18">
        <f t="shared" si="2"/>
        <v>0</v>
      </c>
      <c r="O17" s="2"/>
      <c r="P17" s="18">
        <f t="shared" si="3"/>
        <v>6.5499999999999989</v>
      </c>
      <c r="Q17" s="18"/>
      <c r="R17" s="18"/>
      <c r="S17" s="18">
        <f t="shared" si="4"/>
        <v>6.5499999999999989</v>
      </c>
    </row>
  </sheetData>
  <sortState ref="A7:T16">
    <sortCondition descending="1" ref="S7:S16"/>
  </sortState>
  <mergeCells count="1">
    <mergeCell ref="P4:R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/>
  </sheetViews>
  <sheetFormatPr defaultRowHeight="12.75" x14ac:dyDescent="0.2"/>
  <cols>
    <col min="1" max="1" width="5.5703125" customWidth="1"/>
    <col min="2" max="2" width="22.5703125" customWidth="1"/>
    <col min="3" max="3" width="13.1406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 x14ac:dyDescent="0.2">
      <c r="A1" t="s">
        <v>35</v>
      </c>
      <c r="D1" t="s">
        <v>0</v>
      </c>
      <c r="F1" s="59" t="s">
        <v>256</v>
      </c>
      <c r="G1" s="2"/>
      <c r="H1" t="s">
        <v>1</v>
      </c>
      <c r="J1" s="55"/>
      <c r="K1" s="3"/>
      <c r="L1" t="s">
        <v>2</v>
      </c>
      <c r="N1" s="19"/>
      <c r="O1" s="2"/>
      <c r="T1" s="4">
        <f ca="1">NOW()</f>
        <v>42145.371461458337</v>
      </c>
    </row>
    <row r="2" spans="1:20" x14ac:dyDescent="0.2">
      <c r="A2" s="5" t="s">
        <v>36</v>
      </c>
      <c r="G2" s="2"/>
      <c r="K2" s="3"/>
      <c r="O2" s="2"/>
      <c r="T2" s="6">
        <f ca="1">NOW()</f>
        <v>42145.371461458337</v>
      </c>
    </row>
    <row r="3" spans="1:20" x14ac:dyDescent="0.2">
      <c r="A3" s="30" t="s">
        <v>197</v>
      </c>
      <c r="C3" t="s">
        <v>198</v>
      </c>
      <c r="G3" s="2"/>
      <c r="K3" s="3"/>
      <c r="O3" s="2"/>
    </row>
    <row r="4" spans="1:20" x14ac:dyDescent="0.2">
      <c r="D4" s="7"/>
      <c r="E4" s="7"/>
      <c r="F4" s="7" t="s">
        <v>7</v>
      </c>
      <c r="G4" s="2"/>
      <c r="H4" s="7"/>
      <c r="I4" s="7"/>
      <c r="J4" s="7" t="s">
        <v>7</v>
      </c>
      <c r="K4" s="2"/>
      <c r="L4" s="7"/>
      <c r="M4" s="7"/>
      <c r="N4" s="7" t="s">
        <v>7</v>
      </c>
      <c r="O4" s="2"/>
      <c r="P4" s="60" t="s">
        <v>94</v>
      </c>
      <c r="Q4" s="60"/>
      <c r="R4" s="60"/>
      <c r="S4" s="7" t="s">
        <v>108</v>
      </c>
    </row>
    <row r="5" spans="1:20" s="7" customFormat="1" x14ac:dyDescent="0.2">
      <c r="A5" s="7" t="s">
        <v>8</v>
      </c>
      <c r="B5" s="7" t="s">
        <v>9</v>
      </c>
      <c r="C5" s="7" t="s">
        <v>12</v>
      </c>
      <c r="D5" s="7" t="s">
        <v>24</v>
      </c>
      <c r="E5" s="7" t="s">
        <v>113</v>
      </c>
      <c r="F5" s="7" t="s">
        <v>27</v>
      </c>
      <c r="G5" s="9"/>
      <c r="H5" s="7" t="s">
        <v>24</v>
      </c>
      <c r="I5" s="7" t="s">
        <v>113</v>
      </c>
      <c r="J5" s="7" t="s">
        <v>27</v>
      </c>
      <c r="K5" s="9"/>
      <c r="L5" s="7" t="s">
        <v>24</v>
      </c>
      <c r="M5" s="7" t="s">
        <v>113</v>
      </c>
      <c r="N5" s="7" t="s">
        <v>27</v>
      </c>
      <c r="O5" s="9"/>
      <c r="P5" s="7" t="s">
        <v>28</v>
      </c>
      <c r="Q5" s="7" t="s">
        <v>29</v>
      </c>
      <c r="R5" s="7" t="s">
        <v>30</v>
      </c>
      <c r="S5" s="7" t="s">
        <v>23</v>
      </c>
      <c r="T5" s="7" t="s">
        <v>32</v>
      </c>
    </row>
    <row r="6" spans="1:20" x14ac:dyDescent="0.2">
      <c r="G6" s="2"/>
      <c r="K6" s="2"/>
      <c r="O6" s="2"/>
    </row>
    <row r="7" spans="1:20" x14ac:dyDescent="0.2">
      <c r="A7">
        <v>32</v>
      </c>
      <c r="B7" t="s">
        <v>233</v>
      </c>
      <c r="C7" t="s">
        <v>73</v>
      </c>
      <c r="D7" s="10">
        <v>5.8</v>
      </c>
      <c r="E7" s="10">
        <v>8</v>
      </c>
      <c r="F7" s="18">
        <f t="shared" ref="F7:F19" si="0">(D7*0.25)+(E7*0.75)</f>
        <v>7.45</v>
      </c>
      <c r="G7" s="2"/>
      <c r="H7" s="10"/>
      <c r="I7" s="10"/>
      <c r="J7" s="18">
        <f t="shared" ref="J7:J19" si="1">(H7*0.25)+(I7*0.75)</f>
        <v>0</v>
      </c>
      <c r="K7" s="2"/>
      <c r="L7" s="10"/>
      <c r="M7" s="10"/>
      <c r="N7" s="18">
        <f t="shared" ref="N7:N19" si="2">(L7*0.25)+(M7*0.75)</f>
        <v>0</v>
      </c>
      <c r="O7" s="2"/>
      <c r="P7" s="18">
        <f t="shared" ref="P7:P19" si="3">F7</f>
        <v>7.45</v>
      </c>
      <c r="Q7" s="18"/>
      <c r="R7" s="18"/>
      <c r="S7" s="18">
        <f t="shared" ref="S7:S19" si="4">AVERAGE(P7:R7)</f>
        <v>7.45</v>
      </c>
      <c r="T7">
        <v>1</v>
      </c>
    </row>
    <row r="8" spans="1:20" x14ac:dyDescent="0.2">
      <c r="A8">
        <v>58</v>
      </c>
      <c r="B8" t="s">
        <v>144</v>
      </c>
      <c r="C8" t="s">
        <v>70</v>
      </c>
      <c r="D8" s="10">
        <v>6.5</v>
      </c>
      <c r="E8" s="10">
        <v>7.6</v>
      </c>
      <c r="F8" s="18">
        <f t="shared" si="0"/>
        <v>7.3249999999999993</v>
      </c>
      <c r="G8" s="2"/>
      <c r="H8" s="10"/>
      <c r="I8" s="10"/>
      <c r="J8" s="18">
        <f t="shared" si="1"/>
        <v>0</v>
      </c>
      <c r="K8" s="2"/>
      <c r="L8" s="10"/>
      <c r="M8" s="10"/>
      <c r="N8" s="18">
        <f t="shared" si="2"/>
        <v>0</v>
      </c>
      <c r="O8" s="2"/>
      <c r="P8" s="18">
        <f t="shared" si="3"/>
        <v>7.3249999999999993</v>
      </c>
      <c r="Q8" s="18"/>
      <c r="R8" s="18"/>
      <c r="S8" s="18">
        <f t="shared" si="4"/>
        <v>7.3249999999999993</v>
      </c>
      <c r="T8">
        <v>2</v>
      </c>
    </row>
    <row r="9" spans="1:20" x14ac:dyDescent="0.2">
      <c r="A9">
        <v>15</v>
      </c>
      <c r="B9" t="s">
        <v>199</v>
      </c>
      <c r="C9" t="s">
        <v>139</v>
      </c>
      <c r="D9" s="10">
        <v>6.2</v>
      </c>
      <c r="E9" s="10">
        <v>7.6</v>
      </c>
      <c r="F9" s="18">
        <f t="shared" si="0"/>
        <v>7.2499999999999991</v>
      </c>
      <c r="G9" s="2"/>
      <c r="H9" s="10"/>
      <c r="I9" s="10"/>
      <c r="J9" s="18">
        <f t="shared" si="1"/>
        <v>0</v>
      </c>
      <c r="K9" s="2"/>
      <c r="L9" s="10"/>
      <c r="M9" s="10"/>
      <c r="N9" s="18">
        <f t="shared" si="2"/>
        <v>0</v>
      </c>
      <c r="O9" s="2"/>
      <c r="P9" s="18">
        <f t="shared" si="3"/>
        <v>7.2499999999999991</v>
      </c>
      <c r="Q9" s="18"/>
      <c r="R9" s="18"/>
      <c r="S9" s="18">
        <f t="shared" si="4"/>
        <v>7.2499999999999991</v>
      </c>
      <c r="T9">
        <v>3</v>
      </c>
    </row>
    <row r="10" spans="1:20" x14ac:dyDescent="0.2">
      <c r="A10">
        <v>27</v>
      </c>
      <c r="B10" t="s">
        <v>62</v>
      </c>
      <c r="C10" t="s">
        <v>73</v>
      </c>
      <c r="D10" s="10">
        <v>6</v>
      </c>
      <c r="E10" s="10">
        <v>7.6</v>
      </c>
      <c r="F10" s="18">
        <f t="shared" si="0"/>
        <v>7.1999999999999993</v>
      </c>
      <c r="G10" s="2"/>
      <c r="H10" s="10"/>
      <c r="I10" s="10"/>
      <c r="J10" s="18">
        <f t="shared" si="1"/>
        <v>0</v>
      </c>
      <c r="K10" s="2"/>
      <c r="L10" s="10"/>
      <c r="M10" s="10"/>
      <c r="N10" s="18">
        <f t="shared" si="2"/>
        <v>0</v>
      </c>
      <c r="O10" s="2"/>
      <c r="P10" s="18">
        <f t="shared" si="3"/>
        <v>7.1999999999999993</v>
      </c>
      <c r="Q10" s="18"/>
      <c r="R10" s="18"/>
      <c r="S10" s="18">
        <f t="shared" si="4"/>
        <v>7.1999999999999993</v>
      </c>
      <c r="T10">
        <v>4</v>
      </c>
    </row>
    <row r="11" spans="1:20" x14ac:dyDescent="0.2">
      <c r="A11">
        <v>23</v>
      </c>
      <c r="B11" t="s">
        <v>59</v>
      </c>
      <c r="C11" t="s">
        <v>73</v>
      </c>
      <c r="D11" s="10">
        <v>6.2</v>
      </c>
      <c r="E11" s="10">
        <v>7.4</v>
      </c>
      <c r="F11" s="18">
        <f t="shared" si="0"/>
        <v>7.1000000000000005</v>
      </c>
      <c r="G11" s="2"/>
      <c r="H11" s="10"/>
      <c r="I11" s="10"/>
      <c r="J11" s="18">
        <f t="shared" si="1"/>
        <v>0</v>
      </c>
      <c r="K11" s="2"/>
      <c r="L11" s="10"/>
      <c r="M11" s="10"/>
      <c r="N11" s="18">
        <f t="shared" si="2"/>
        <v>0</v>
      </c>
      <c r="O11" s="2"/>
      <c r="P11" s="18">
        <f t="shared" si="3"/>
        <v>7.1000000000000005</v>
      </c>
      <c r="Q11" s="18"/>
      <c r="R11" s="18"/>
      <c r="S11" s="18">
        <f t="shared" si="4"/>
        <v>7.1000000000000005</v>
      </c>
      <c r="T11">
        <v>5</v>
      </c>
    </row>
    <row r="12" spans="1:20" x14ac:dyDescent="0.2">
      <c r="A12">
        <v>72</v>
      </c>
      <c r="B12" t="s">
        <v>135</v>
      </c>
      <c r="C12" t="s">
        <v>106</v>
      </c>
      <c r="D12" s="10">
        <v>6.2</v>
      </c>
      <c r="E12" s="10">
        <v>7.4</v>
      </c>
      <c r="F12" s="18">
        <f t="shared" si="0"/>
        <v>7.1000000000000005</v>
      </c>
      <c r="G12" s="2"/>
      <c r="H12" s="10"/>
      <c r="I12" s="10"/>
      <c r="J12" s="18">
        <f t="shared" si="1"/>
        <v>0</v>
      </c>
      <c r="K12" s="2"/>
      <c r="L12" s="10"/>
      <c r="M12" s="10"/>
      <c r="N12" s="18">
        <f t="shared" si="2"/>
        <v>0</v>
      </c>
      <c r="O12" s="2"/>
      <c r="P12" s="18">
        <f t="shared" si="3"/>
        <v>7.1000000000000005</v>
      </c>
      <c r="Q12" s="18"/>
      <c r="R12" s="18"/>
      <c r="S12" s="18">
        <f t="shared" si="4"/>
        <v>7.1000000000000005</v>
      </c>
      <c r="T12">
        <v>6</v>
      </c>
    </row>
    <row r="13" spans="1:20" x14ac:dyDescent="0.2">
      <c r="A13">
        <v>16</v>
      </c>
      <c r="B13" t="s">
        <v>140</v>
      </c>
      <c r="C13" t="s">
        <v>139</v>
      </c>
      <c r="D13" s="10">
        <v>7</v>
      </c>
      <c r="E13" s="10">
        <v>7</v>
      </c>
      <c r="F13" s="18">
        <f t="shared" si="0"/>
        <v>7</v>
      </c>
      <c r="G13" s="2"/>
      <c r="H13" s="10"/>
      <c r="I13" s="10"/>
      <c r="J13" s="18">
        <f t="shared" si="1"/>
        <v>0</v>
      </c>
      <c r="K13" s="2"/>
      <c r="L13" s="10"/>
      <c r="M13" s="10"/>
      <c r="N13" s="18">
        <f t="shared" si="2"/>
        <v>0</v>
      </c>
      <c r="O13" s="2"/>
      <c r="P13" s="18">
        <f t="shared" si="3"/>
        <v>7</v>
      </c>
      <c r="Q13" s="18"/>
      <c r="R13" s="18"/>
      <c r="S13" s="18">
        <f t="shared" si="4"/>
        <v>7</v>
      </c>
    </row>
    <row r="14" spans="1:20" x14ac:dyDescent="0.2">
      <c r="A14">
        <v>64</v>
      </c>
      <c r="B14" t="s">
        <v>152</v>
      </c>
      <c r="C14" t="s">
        <v>70</v>
      </c>
      <c r="D14" s="10">
        <v>6.8</v>
      </c>
      <c r="E14" s="10">
        <v>7</v>
      </c>
      <c r="F14" s="18">
        <f t="shared" si="0"/>
        <v>6.95</v>
      </c>
      <c r="G14" s="2"/>
      <c r="H14" s="10"/>
      <c r="I14" s="10"/>
      <c r="J14" s="18">
        <f t="shared" si="1"/>
        <v>0</v>
      </c>
      <c r="K14" s="2"/>
      <c r="L14" s="10"/>
      <c r="M14" s="10"/>
      <c r="N14" s="18">
        <f t="shared" si="2"/>
        <v>0</v>
      </c>
      <c r="O14" s="2"/>
      <c r="P14" s="18">
        <f t="shared" si="3"/>
        <v>6.95</v>
      </c>
      <c r="Q14" s="18"/>
      <c r="R14" s="18"/>
      <c r="S14" s="18">
        <f t="shared" si="4"/>
        <v>6.95</v>
      </c>
    </row>
    <row r="15" spans="1:20" x14ac:dyDescent="0.2">
      <c r="A15">
        <v>13</v>
      </c>
      <c r="B15" t="s">
        <v>136</v>
      </c>
      <c r="C15" t="s">
        <v>139</v>
      </c>
      <c r="D15" s="10">
        <v>6</v>
      </c>
      <c r="E15" s="10">
        <v>7.2</v>
      </c>
      <c r="F15" s="18">
        <f t="shared" si="0"/>
        <v>6.9</v>
      </c>
      <c r="G15" s="2"/>
      <c r="H15" s="10"/>
      <c r="I15" s="10"/>
      <c r="J15" s="18">
        <f t="shared" si="1"/>
        <v>0</v>
      </c>
      <c r="K15" s="2"/>
      <c r="L15" s="10"/>
      <c r="M15" s="10"/>
      <c r="N15" s="18">
        <f t="shared" si="2"/>
        <v>0</v>
      </c>
      <c r="O15" s="2"/>
      <c r="P15" s="18">
        <f t="shared" si="3"/>
        <v>6.9</v>
      </c>
      <c r="Q15" s="18"/>
      <c r="R15" s="18"/>
      <c r="S15" s="18">
        <f t="shared" si="4"/>
        <v>6.9</v>
      </c>
    </row>
    <row r="16" spans="1:20" x14ac:dyDescent="0.2">
      <c r="A16">
        <v>37</v>
      </c>
      <c r="B16" t="s">
        <v>145</v>
      </c>
      <c r="C16" t="s">
        <v>148</v>
      </c>
      <c r="D16" s="10">
        <v>6.2</v>
      </c>
      <c r="E16" s="10">
        <v>7</v>
      </c>
      <c r="F16" s="18">
        <f t="shared" si="0"/>
        <v>6.8</v>
      </c>
      <c r="G16" s="2"/>
      <c r="H16" s="10"/>
      <c r="I16" s="10"/>
      <c r="J16" s="18">
        <f t="shared" si="1"/>
        <v>0</v>
      </c>
      <c r="K16" s="2"/>
      <c r="L16" s="10"/>
      <c r="M16" s="10"/>
      <c r="N16" s="18">
        <f t="shared" si="2"/>
        <v>0</v>
      </c>
      <c r="O16" s="2"/>
      <c r="P16" s="18">
        <f t="shared" si="3"/>
        <v>6.8</v>
      </c>
      <c r="Q16" s="18"/>
      <c r="R16" s="18"/>
      <c r="S16" s="18">
        <f t="shared" si="4"/>
        <v>6.8</v>
      </c>
    </row>
    <row r="17" spans="1:19" x14ac:dyDescent="0.2">
      <c r="A17">
        <v>77</v>
      </c>
      <c r="B17" t="s">
        <v>132</v>
      </c>
      <c r="C17" t="s">
        <v>106</v>
      </c>
      <c r="D17" s="10">
        <v>5.8</v>
      </c>
      <c r="E17" s="10">
        <v>7</v>
      </c>
      <c r="F17" s="18">
        <f t="shared" si="0"/>
        <v>6.7</v>
      </c>
      <c r="G17" s="2"/>
      <c r="H17" s="10"/>
      <c r="I17" s="10"/>
      <c r="J17" s="18">
        <f t="shared" si="1"/>
        <v>0</v>
      </c>
      <c r="K17" s="2"/>
      <c r="L17" s="10"/>
      <c r="M17" s="10"/>
      <c r="N17" s="18">
        <f t="shared" si="2"/>
        <v>0</v>
      </c>
      <c r="O17" s="2"/>
      <c r="P17" s="18">
        <f t="shared" si="3"/>
        <v>6.7</v>
      </c>
      <c r="Q17" s="18"/>
      <c r="R17" s="18"/>
      <c r="S17" s="18">
        <f t="shared" si="4"/>
        <v>6.7</v>
      </c>
    </row>
    <row r="18" spans="1:19" x14ac:dyDescent="0.2">
      <c r="A18">
        <v>4</v>
      </c>
      <c r="B18" t="s">
        <v>41</v>
      </c>
      <c r="C18" t="s">
        <v>46</v>
      </c>
      <c r="D18" s="10">
        <v>6.4</v>
      </c>
      <c r="E18" s="10">
        <v>6.6</v>
      </c>
      <c r="F18" s="18">
        <f t="shared" si="0"/>
        <v>6.5499999999999989</v>
      </c>
      <c r="G18" s="2"/>
      <c r="H18" s="10"/>
      <c r="I18" s="10"/>
      <c r="J18" s="18">
        <f t="shared" si="1"/>
        <v>0</v>
      </c>
      <c r="K18" s="2"/>
      <c r="L18" s="10"/>
      <c r="M18" s="10"/>
      <c r="N18" s="18">
        <f t="shared" si="2"/>
        <v>0</v>
      </c>
      <c r="O18" s="2"/>
      <c r="P18" s="18">
        <f t="shared" si="3"/>
        <v>6.5499999999999989</v>
      </c>
      <c r="Q18" s="18"/>
      <c r="R18" s="18"/>
      <c r="S18" s="18">
        <f t="shared" si="4"/>
        <v>6.5499999999999989</v>
      </c>
    </row>
    <row r="19" spans="1:19" x14ac:dyDescent="0.2">
      <c r="A19">
        <v>38</v>
      </c>
      <c r="B19" t="s">
        <v>53</v>
      </c>
      <c r="C19" t="s">
        <v>143</v>
      </c>
      <c r="D19" s="10">
        <v>6</v>
      </c>
      <c r="E19" s="10">
        <v>6.6</v>
      </c>
      <c r="F19" s="18">
        <f t="shared" si="0"/>
        <v>6.4499999999999993</v>
      </c>
      <c r="G19" s="2"/>
      <c r="H19" s="10"/>
      <c r="I19" s="10"/>
      <c r="J19" s="18">
        <f t="shared" si="1"/>
        <v>0</v>
      </c>
      <c r="K19" s="2"/>
      <c r="L19" s="10"/>
      <c r="M19" s="10"/>
      <c r="N19" s="18">
        <f t="shared" si="2"/>
        <v>0</v>
      </c>
      <c r="O19" s="2"/>
      <c r="P19" s="18">
        <f t="shared" si="3"/>
        <v>6.4499999999999993</v>
      </c>
      <c r="Q19" s="18"/>
      <c r="R19" s="18"/>
      <c r="S19" s="18">
        <f t="shared" si="4"/>
        <v>6.4499999999999993</v>
      </c>
    </row>
  </sheetData>
  <sortState ref="A7:T19">
    <sortCondition descending="1" ref="S7:S19"/>
  </sortState>
  <mergeCells count="1">
    <mergeCell ref="P4:R4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workbookViewId="0"/>
  </sheetViews>
  <sheetFormatPr defaultRowHeight="12.75" x14ac:dyDescent="0.2"/>
  <cols>
    <col min="1" max="1" width="5.5703125" customWidth="1"/>
    <col min="2" max="2" width="22.5703125" customWidth="1"/>
    <col min="3" max="3" width="13.1406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 x14ac:dyDescent="0.2">
      <c r="A1" t="s">
        <v>35</v>
      </c>
      <c r="D1" t="s">
        <v>0</v>
      </c>
      <c r="F1" s="59" t="s">
        <v>257</v>
      </c>
      <c r="G1" s="2"/>
      <c r="H1" t="s">
        <v>1</v>
      </c>
      <c r="J1" s="55"/>
      <c r="K1" s="3"/>
      <c r="L1" t="s">
        <v>2</v>
      </c>
      <c r="N1" s="19"/>
      <c r="O1" s="2"/>
      <c r="T1" s="4">
        <f ca="1">NOW()</f>
        <v>42145.371461458337</v>
      </c>
    </row>
    <row r="2" spans="1:20" x14ac:dyDescent="0.2">
      <c r="A2" s="5" t="s">
        <v>36</v>
      </c>
      <c r="G2" s="2"/>
      <c r="K2" s="3"/>
      <c r="O2" s="2"/>
      <c r="T2" s="6">
        <f ca="1">NOW()</f>
        <v>42145.371461458337</v>
      </c>
    </row>
    <row r="3" spans="1:20" x14ac:dyDescent="0.2">
      <c r="A3" s="30" t="s">
        <v>200</v>
      </c>
      <c r="C3" t="s">
        <v>201</v>
      </c>
      <c r="G3" s="2"/>
      <c r="K3" s="3"/>
      <c r="O3" s="2"/>
    </row>
    <row r="4" spans="1:20" x14ac:dyDescent="0.2">
      <c r="D4" s="7"/>
      <c r="E4" s="7"/>
      <c r="F4" s="7" t="s">
        <v>7</v>
      </c>
      <c r="G4" s="2"/>
      <c r="H4" s="7"/>
      <c r="I4" s="7"/>
      <c r="J4" s="7" t="s">
        <v>7</v>
      </c>
      <c r="K4" s="2"/>
      <c r="L4" s="7"/>
      <c r="M4" s="7"/>
      <c r="N4" s="7" t="s">
        <v>7</v>
      </c>
      <c r="O4" s="2"/>
      <c r="P4" s="60" t="s">
        <v>94</v>
      </c>
      <c r="Q4" s="60"/>
      <c r="R4" s="60"/>
      <c r="S4" s="7" t="s">
        <v>108</v>
      </c>
    </row>
    <row r="5" spans="1:20" s="7" customFormat="1" x14ac:dyDescent="0.2">
      <c r="A5" s="7" t="s">
        <v>8</v>
      </c>
      <c r="B5" s="7" t="s">
        <v>9</v>
      </c>
      <c r="C5" s="7" t="s">
        <v>12</v>
      </c>
      <c r="D5" s="7" t="s">
        <v>24</v>
      </c>
      <c r="E5" s="7" t="s">
        <v>113</v>
      </c>
      <c r="F5" s="7" t="s">
        <v>27</v>
      </c>
      <c r="G5" s="9"/>
      <c r="H5" s="7" t="s">
        <v>24</v>
      </c>
      <c r="I5" s="7" t="s">
        <v>113</v>
      </c>
      <c r="J5" s="7" t="s">
        <v>27</v>
      </c>
      <c r="K5" s="9"/>
      <c r="L5" s="7" t="s">
        <v>24</v>
      </c>
      <c r="M5" s="7" t="s">
        <v>113</v>
      </c>
      <c r="N5" s="7" t="s">
        <v>27</v>
      </c>
      <c r="O5" s="9"/>
      <c r="P5" s="7" t="s">
        <v>28</v>
      </c>
      <c r="Q5" s="7" t="s">
        <v>29</v>
      </c>
      <c r="R5" s="7" t="s">
        <v>30</v>
      </c>
      <c r="S5" s="7" t="s">
        <v>23</v>
      </c>
      <c r="T5" s="7" t="s">
        <v>32</v>
      </c>
    </row>
    <row r="6" spans="1:20" x14ac:dyDescent="0.2">
      <c r="G6" s="2"/>
      <c r="K6" s="2"/>
      <c r="O6" s="2"/>
    </row>
    <row r="7" spans="1:20" x14ac:dyDescent="0.2">
      <c r="A7">
        <v>28</v>
      </c>
      <c r="B7" t="s">
        <v>209</v>
      </c>
      <c r="C7" t="s">
        <v>73</v>
      </c>
      <c r="D7" s="10">
        <v>5.3</v>
      </c>
      <c r="E7" s="10">
        <v>7.8</v>
      </c>
      <c r="F7" s="18">
        <f t="shared" ref="F7:F24" si="0">(D7*0.25)+(E7*0.75)</f>
        <v>7.1749999999999998</v>
      </c>
      <c r="G7" s="2"/>
      <c r="H7" s="10"/>
      <c r="I7" s="10"/>
      <c r="J7" s="18">
        <f t="shared" ref="J7:J24" si="1">(H7*0.25)+(I7*0.75)</f>
        <v>0</v>
      </c>
      <c r="K7" s="2"/>
      <c r="L7" s="10"/>
      <c r="M7" s="10"/>
      <c r="N7" s="18">
        <f t="shared" ref="N7:N24" si="2">(L7*0.25)+(M7*0.75)</f>
        <v>0</v>
      </c>
      <c r="O7" s="2"/>
      <c r="P7" s="18">
        <f t="shared" ref="P7:P24" si="3">F7</f>
        <v>7.1749999999999998</v>
      </c>
      <c r="Q7" s="18"/>
      <c r="R7" s="18"/>
      <c r="S7" s="18">
        <f t="shared" ref="S7:S24" si="4">AVERAGE(P7:R7)</f>
        <v>7.1749999999999998</v>
      </c>
      <c r="T7">
        <v>1</v>
      </c>
    </row>
    <row r="8" spans="1:20" x14ac:dyDescent="0.2">
      <c r="A8">
        <v>60</v>
      </c>
      <c r="B8" t="s">
        <v>57</v>
      </c>
      <c r="C8" t="s">
        <v>70</v>
      </c>
      <c r="D8" s="10">
        <v>4.5999999999999996</v>
      </c>
      <c r="E8" s="10">
        <v>8</v>
      </c>
      <c r="F8" s="18">
        <f t="shared" si="0"/>
        <v>7.15</v>
      </c>
      <c r="G8" s="2"/>
      <c r="H8" s="10"/>
      <c r="I8" s="10"/>
      <c r="J8" s="18">
        <f t="shared" si="1"/>
        <v>0</v>
      </c>
      <c r="K8" s="2"/>
      <c r="L8" s="10"/>
      <c r="M8" s="10"/>
      <c r="N8" s="18">
        <f t="shared" si="2"/>
        <v>0</v>
      </c>
      <c r="O8" s="2"/>
      <c r="P8" s="18">
        <f t="shared" si="3"/>
        <v>7.15</v>
      </c>
      <c r="Q8" s="18"/>
      <c r="R8" s="18"/>
      <c r="S8" s="18">
        <f t="shared" si="4"/>
        <v>7.15</v>
      </c>
      <c r="T8">
        <v>2</v>
      </c>
    </row>
    <row r="9" spans="1:20" x14ac:dyDescent="0.2">
      <c r="A9">
        <v>7</v>
      </c>
      <c r="B9" t="s">
        <v>43</v>
      </c>
      <c r="C9" t="s">
        <v>46</v>
      </c>
      <c r="D9" s="10">
        <v>4.8</v>
      </c>
      <c r="E9" s="10">
        <v>7.9</v>
      </c>
      <c r="F9" s="18">
        <f t="shared" si="0"/>
        <v>7.1250000000000009</v>
      </c>
      <c r="G9" s="2"/>
      <c r="H9" s="10"/>
      <c r="I9" s="10"/>
      <c r="J9" s="18">
        <f t="shared" si="1"/>
        <v>0</v>
      </c>
      <c r="K9" s="2"/>
      <c r="L9" s="10"/>
      <c r="M9" s="10"/>
      <c r="N9" s="18">
        <f t="shared" si="2"/>
        <v>0</v>
      </c>
      <c r="O9" s="2"/>
      <c r="P9" s="18">
        <f t="shared" si="3"/>
        <v>7.1250000000000009</v>
      </c>
      <c r="Q9" s="18"/>
      <c r="R9" s="18"/>
      <c r="S9" s="18">
        <f t="shared" si="4"/>
        <v>7.1250000000000009</v>
      </c>
      <c r="T9">
        <v>3</v>
      </c>
    </row>
    <row r="10" spans="1:20" x14ac:dyDescent="0.2">
      <c r="A10">
        <v>12</v>
      </c>
      <c r="B10" t="s">
        <v>203</v>
      </c>
      <c r="C10" t="s">
        <v>139</v>
      </c>
      <c r="D10" s="10">
        <v>5</v>
      </c>
      <c r="E10" s="10">
        <v>7.5</v>
      </c>
      <c r="F10" s="18">
        <f t="shared" si="0"/>
        <v>6.875</v>
      </c>
      <c r="G10" s="2"/>
      <c r="H10" s="10"/>
      <c r="I10" s="10"/>
      <c r="J10" s="18">
        <f t="shared" si="1"/>
        <v>0</v>
      </c>
      <c r="K10" s="2"/>
      <c r="L10" s="10"/>
      <c r="M10" s="10"/>
      <c r="N10" s="18">
        <f t="shared" si="2"/>
        <v>0</v>
      </c>
      <c r="O10" s="2"/>
      <c r="P10" s="18">
        <f t="shared" si="3"/>
        <v>6.875</v>
      </c>
      <c r="Q10" s="18"/>
      <c r="R10" s="18"/>
      <c r="S10" s="18">
        <f t="shared" si="4"/>
        <v>6.875</v>
      </c>
      <c r="T10">
        <v>4</v>
      </c>
    </row>
    <row r="11" spans="1:20" x14ac:dyDescent="0.2">
      <c r="A11">
        <v>14</v>
      </c>
      <c r="B11" t="s">
        <v>204</v>
      </c>
      <c r="C11" t="s">
        <v>139</v>
      </c>
      <c r="D11" s="10">
        <v>5.3</v>
      </c>
      <c r="E11" s="10">
        <v>7.3</v>
      </c>
      <c r="F11" s="18">
        <f t="shared" si="0"/>
        <v>6.8</v>
      </c>
      <c r="G11" s="2"/>
      <c r="H11" s="10"/>
      <c r="I11" s="10"/>
      <c r="J11" s="18">
        <f t="shared" si="1"/>
        <v>0</v>
      </c>
      <c r="K11" s="2"/>
      <c r="L11" s="10"/>
      <c r="M11" s="10"/>
      <c r="N11" s="18">
        <f t="shared" si="2"/>
        <v>0</v>
      </c>
      <c r="O11" s="2"/>
      <c r="P11" s="18">
        <f t="shared" si="3"/>
        <v>6.8</v>
      </c>
      <c r="Q11" s="18"/>
      <c r="R11" s="18"/>
      <c r="S11" s="18">
        <f t="shared" si="4"/>
        <v>6.8</v>
      </c>
      <c r="T11">
        <v>5</v>
      </c>
    </row>
    <row r="12" spans="1:20" x14ac:dyDescent="0.2">
      <c r="A12">
        <v>65</v>
      </c>
      <c r="B12" t="s">
        <v>55</v>
      </c>
      <c r="C12" t="s">
        <v>70</v>
      </c>
      <c r="D12" s="10">
        <v>4.8</v>
      </c>
      <c r="E12" s="10">
        <v>7.4</v>
      </c>
      <c r="F12" s="18">
        <f t="shared" si="0"/>
        <v>6.7500000000000009</v>
      </c>
      <c r="G12" s="2"/>
      <c r="H12" s="10"/>
      <c r="I12" s="10"/>
      <c r="J12" s="18">
        <f t="shared" si="1"/>
        <v>0</v>
      </c>
      <c r="K12" s="2"/>
      <c r="L12" s="10"/>
      <c r="M12" s="10"/>
      <c r="N12" s="18">
        <f t="shared" si="2"/>
        <v>0</v>
      </c>
      <c r="O12" s="2"/>
      <c r="P12" s="18">
        <f t="shared" si="3"/>
        <v>6.7500000000000009</v>
      </c>
      <c r="Q12" s="18"/>
      <c r="R12" s="18"/>
      <c r="S12" s="18">
        <f t="shared" si="4"/>
        <v>6.7500000000000009</v>
      </c>
      <c r="T12">
        <v>6</v>
      </c>
    </row>
    <row r="13" spans="1:20" x14ac:dyDescent="0.2">
      <c r="A13">
        <v>1</v>
      </c>
      <c r="B13" t="s">
        <v>125</v>
      </c>
      <c r="C13" t="s">
        <v>46</v>
      </c>
      <c r="D13" s="10">
        <v>4.4000000000000004</v>
      </c>
      <c r="E13" s="10">
        <v>7.2</v>
      </c>
      <c r="F13" s="18">
        <f t="shared" si="0"/>
        <v>6.5</v>
      </c>
      <c r="G13" s="2"/>
      <c r="H13" s="10"/>
      <c r="I13" s="10"/>
      <c r="J13" s="18">
        <f t="shared" si="1"/>
        <v>0</v>
      </c>
      <c r="K13" s="2"/>
      <c r="L13" s="10"/>
      <c r="M13" s="10"/>
      <c r="N13" s="18">
        <f t="shared" si="2"/>
        <v>0</v>
      </c>
      <c r="O13" s="2"/>
      <c r="P13" s="18">
        <f t="shared" si="3"/>
        <v>6.5</v>
      </c>
      <c r="Q13" s="18"/>
      <c r="R13" s="18"/>
      <c r="S13" s="18">
        <f t="shared" si="4"/>
        <v>6.5</v>
      </c>
    </row>
    <row r="14" spans="1:20" x14ac:dyDescent="0.2">
      <c r="A14">
        <v>25</v>
      </c>
      <c r="B14" t="s">
        <v>207</v>
      </c>
      <c r="C14" t="s">
        <v>73</v>
      </c>
      <c r="D14" s="10">
        <v>5.6</v>
      </c>
      <c r="E14" s="10">
        <v>6.7</v>
      </c>
      <c r="F14" s="18">
        <f t="shared" si="0"/>
        <v>6.4250000000000007</v>
      </c>
      <c r="G14" s="2"/>
      <c r="H14" s="10"/>
      <c r="I14" s="10"/>
      <c r="J14" s="18">
        <f t="shared" si="1"/>
        <v>0</v>
      </c>
      <c r="K14" s="2"/>
      <c r="L14" s="10"/>
      <c r="M14" s="10"/>
      <c r="N14" s="18">
        <f t="shared" si="2"/>
        <v>0</v>
      </c>
      <c r="O14" s="2"/>
      <c r="P14" s="18">
        <f t="shared" si="3"/>
        <v>6.4250000000000007</v>
      </c>
      <c r="Q14" s="18"/>
      <c r="R14" s="18"/>
      <c r="S14" s="18">
        <f t="shared" si="4"/>
        <v>6.4250000000000007</v>
      </c>
    </row>
    <row r="15" spans="1:20" x14ac:dyDescent="0.2">
      <c r="A15">
        <v>6</v>
      </c>
      <c r="B15" t="s">
        <v>42</v>
      </c>
      <c r="C15" t="s">
        <v>46</v>
      </c>
      <c r="D15" s="10">
        <v>5.4</v>
      </c>
      <c r="E15" s="10">
        <v>6.6</v>
      </c>
      <c r="F15" s="18">
        <f t="shared" si="0"/>
        <v>6.2999999999999989</v>
      </c>
      <c r="G15" s="2"/>
      <c r="H15" s="10"/>
      <c r="I15" s="10"/>
      <c r="J15" s="18">
        <f t="shared" si="1"/>
        <v>0</v>
      </c>
      <c r="K15" s="2"/>
      <c r="L15" s="10"/>
      <c r="M15" s="10"/>
      <c r="N15" s="18">
        <f t="shared" si="2"/>
        <v>0</v>
      </c>
      <c r="O15" s="2"/>
      <c r="P15" s="18">
        <f t="shared" si="3"/>
        <v>6.2999999999999989</v>
      </c>
      <c r="Q15" s="18"/>
      <c r="R15" s="18"/>
      <c r="S15" s="18">
        <f t="shared" si="4"/>
        <v>6.2999999999999989</v>
      </c>
    </row>
    <row r="16" spans="1:20" x14ac:dyDescent="0.2">
      <c r="A16">
        <v>10</v>
      </c>
      <c r="B16" t="s">
        <v>208</v>
      </c>
      <c r="C16" t="s">
        <v>139</v>
      </c>
      <c r="D16" s="10">
        <v>5.2</v>
      </c>
      <c r="E16" s="10">
        <v>6.5</v>
      </c>
      <c r="F16" s="18">
        <f t="shared" si="0"/>
        <v>6.1749999999999998</v>
      </c>
      <c r="G16" s="2"/>
      <c r="H16" s="10"/>
      <c r="I16" s="10"/>
      <c r="J16" s="18">
        <f t="shared" si="1"/>
        <v>0</v>
      </c>
      <c r="K16" s="2"/>
      <c r="L16" s="10"/>
      <c r="M16" s="10"/>
      <c r="N16" s="18">
        <f t="shared" si="2"/>
        <v>0</v>
      </c>
      <c r="O16" s="2"/>
      <c r="P16" s="18">
        <f t="shared" si="3"/>
        <v>6.1749999999999998</v>
      </c>
      <c r="Q16" s="18"/>
      <c r="R16" s="18"/>
      <c r="S16" s="18">
        <f t="shared" si="4"/>
        <v>6.1749999999999998</v>
      </c>
    </row>
    <row r="17" spans="1:19" x14ac:dyDescent="0.2">
      <c r="A17">
        <v>11</v>
      </c>
      <c r="B17" t="s">
        <v>202</v>
      </c>
      <c r="C17" t="s">
        <v>139</v>
      </c>
      <c r="D17" s="10">
        <v>5.0999999999999996</v>
      </c>
      <c r="E17" s="10">
        <v>6.5</v>
      </c>
      <c r="F17" s="18">
        <f t="shared" si="0"/>
        <v>6.15</v>
      </c>
      <c r="G17" s="2"/>
      <c r="H17" s="10"/>
      <c r="I17" s="10"/>
      <c r="J17" s="18">
        <f t="shared" si="1"/>
        <v>0</v>
      </c>
      <c r="K17" s="2"/>
      <c r="L17" s="10"/>
      <c r="M17" s="10"/>
      <c r="N17" s="18">
        <f t="shared" si="2"/>
        <v>0</v>
      </c>
      <c r="O17" s="2"/>
      <c r="P17" s="18">
        <f t="shared" si="3"/>
        <v>6.15</v>
      </c>
      <c r="Q17" s="18"/>
      <c r="R17" s="18"/>
      <c r="S17" s="18">
        <f t="shared" si="4"/>
        <v>6.15</v>
      </c>
    </row>
    <row r="18" spans="1:19" x14ac:dyDescent="0.2">
      <c r="A18">
        <v>35</v>
      </c>
      <c r="B18" t="s">
        <v>206</v>
      </c>
      <c r="C18" t="s">
        <v>148</v>
      </c>
      <c r="D18" s="10">
        <v>4.5</v>
      </c>
      <c r="E18" s="10">
        <v>6.7</v>
      </c>
      <c r="F18" s="18">
        <f t="shared" si="0"/>
        <v>6.15</v>
      </c>
      <c r="G18" s="2"/>
      <c r="H18" s="10"/>
      <c r="I18" s="10"/>
      <c r="J18" s="18">
        <f t="shared" si="1"/>
        <v>0</v>
      </c>
      <c r="K18" s="2"/>
      <c r="L18" s="10"/>
      <c r="M18" s="10"/>
      <c r="N18" s="18">
        <f t="shared" si="2"/>
        <v>0</v>
      </c>
      <c r="O18" s="2"/>
      <c r="P18" s="18">
        <f t="shared" si="3"/>
        <v>6.15</v>
      </c>
      <c r="Q18" s="18"/>
      <c r="R18" s="18"/>
      <c r="S18" s="18">
        <f t="shared" si="4"/>
        <v>6.15</v>
      </c>
    </row>
    <row r="19" spans="1:19" x14ac:dyDescent="0.2">
      <c r="A19">
        <v>56</v>
      </c>
      <c r="B19" t="s">
        <v>56</v>
      </c>
      <c r="C19" t="s">
        <v>70</v>
      </c>
      <c r="D19" s="10">
        <v>4.2</v>
      </c>
      <c r="E19" s="10">
        <v>6.8</v>
      </c>
      <c r="F19" s="18">
        <f t="shared" si="0"/>
        <v>6.1499999999999995</v>
      </c>
      <c r="G19" s="2"/>
      <c r="H19" s="10"/>
      <c r="I19" s="10"/>
      <c r="J19" s="18">
        <f t="shared" si="1"/>
        <v>0</v>
      </c>
      <c r="K19" s="2"/>
      <c r="L19" s="10"/>
      <c r="M19" s="10"/>
      <c r="N19" s="18">
        <f t="shared" si="2"/>
        <v>0</v>
      </c>
      <c r="O19" s="2"/>
      <c r="P19" s="18">
        <f t="shared" si="3"/>
        <v>6.1499999999999995</v>
      </c>
      <c r="Q19" s="18"/>
      <c r="R19" s="18"/>
      <c r="S19" s="18">
        <f t="shared" si="4"/>
        <v>6.1499999999999995</v>
      </c>
    </row>
    <row r="20" spans="1:19" x14ac:dyDescent="0.2">
      <c r="A20">
        <v>5</v>
      </c>
      <c r="B20" t="s">
        <v>124</v>
      </c>
      <c r="C20" t="s">
        <v>46</v>
      </c>
      <c r="D20" s="10">
        <v>4.3</v>
      </c>
      <c r="E20" s="10">
        <v>6.6</v>
      </c>
      <c r="F20" s="18">
        <f t="shared" si="0"/>
        <v>6.0249999999999995</v>
      </c>
      <c r="G20" s="2"/>
      <c r="H20" s="10"/>
      <c r="I20" s="10"/>
      <c r="J20" s="18">
        <f t="shared" si="1"/>
        <v>0</v>
      </c>
      <c r="K20" s="2"/>
      <c r="L20" s="10"/>
      <c r="M20" s="10"/>
      <c r="N20" s="18">
        <f t="shared" si="2"/>
        <v>0</v>
      </c>
      <c r="O20" s="2"/>
      <c r="P20" s="18">
        <f t="shared" si="3"/>
        <v>6.0249999999999995</v>
      </c>
      <c r="Q20" s="18"/>
      <c r="R20" s="18"/>
      <c r="S20" s="18">
        <f t="shared" si="4"/>
        <v>6.0249999999999995</v>
      </c>
    </row>
    <row r="21" spans="1:19" x14ac:dyDescent="0.2">
      <c r="A21">
        <v>2</v>
      </c>
      <c r="B21" t="s">
        <v>39</v>
      </c>
      <c r="C21" t="s">
        <v>46</v>
      </c>
      <c r="D21" s="10">
        <v>4</v>
      </c>
      <c r="E21" s="10">
        <v>6.5</v>
      </c>
      <c r="F21" s="18">
        <f t="shared" si="0"/>
        <v>5.875</v>
      </c>
      <c r="G21" s="2"/>
      <c r="H21" s="10"/>
      <c r="I21" s="10"/>
      <c r="J21" s="18">
        <f t="shared" si="1"/>
        <v>0</v>
      </c>
      <c r="K21" s="2"/>
      <c r="L21" s="10"/>
      <c r="M21" s="10"/>
      <c r="N21" s="18">
        <f t="shared" si="2"/>
        <v>0</v>
      </c>
      <c r="O21" s="2"/>
      <c r="P21" s="18">
        <f t="shared" si="3"/>
        <v>5.875</v>
      </c>
      <c r="Q21" s="18"/>
      <c r="R21" s="18"/>
      <c r="S21" s="18">
        <f t="shared" si="4"/>
        <v>5.875</v>
      </c>
    </row>
    <row r="22" spans="1:19" x14ac:dyDescent="0.2">
      <c r="A22">
        <v>57</v>
      </c>
      <c r="B22" t="s">
        <v>54</v>
      </c>
      <c r="C22" t="s">
        <v>70</v>
      </c>
      <c r="D22" s="10">
        <v>3.7</v>
      </c>
      <c r="E22" s="10">
        <v>6.6</v>
      </c>
      <c r="F22" s="18">
        <f t="shared" si="0"/>
        <v>5.8749999999999991</v>
      </c>
      <c r="G22" s="2"/>
      <c r="H22" s="10"/>
      <c r="I22" s="10"/>
      <c r="J22" s="18">
        <f t="shared" si="1"/>
        <v>0</v>
      </c>
      <c r="K22" s="2"/>
      <c r="L22" s="10"/>
      <c r="M22" s="10"/>
      <c r="N22" s="18">
        <f t="shared" si="2"/>
        <v>0</v>
      </c>
      <c r="O22" s="2"/>
      <c r="P22" s="18">
        <f t="shared" si="3"/>
        <v>5.8749999999999991</v>
      </c>
      <c r="Q22" s="18"/>
      <c r="R22" s="18"/>
      <c r="S22" s="18">
        <f t="shared" si="4"/>
        <v>5.8749999999999991</v>
      </c>
    </row>
    <row r="23" spans="1:19" x14ac:dyDescent="0.2">
      <c r="A23">
        <v>17</v>
      </c>
      <c r="B23" t="s">
        <v>205</v>
      </c>
      <c r="C23" t="s">
        <v>139</v>
      </c>
      <c r="D23" s="10">
        <v>3.7</v>
      </c>
      <c r="E23" s="10">
        <v>6.5</v>
      </c>
      <c r="F23" s="18">
        <f t="shared" si="0"/>
        <v>5.8</v>
      </c>
      <c r="G23" s="2"/>
      <c r="H23" s="10"/>
      <c r="I23" s="10"/>
      <c r="J23" s="18">
        <f t="shared" si="1"/>
        <v>0</v>
      </c>
      <c r="K23" s="2"/>
      <c r="L23" s="10"/>
      <c r="M23" s="10"/>
      <c r="N23" s="18">
        <f t="shared" si="2"/>
        <v>0</v>
      </c>
      <c r="O23" s="2"/>
      <c r="P23" s="18">
        <f t="shared" si="3"/>
        <v>5.8</v>
      </c>
      <c r="Q23" s="18"/>
      <c r="R23" s="18"/>
      <c r="S23" s="18">
        <f t="shared" si="4"/>
        <v>5.8</v>
      </c>
    </row>
    <row r="24" spans="1:19" x14ac:dyDescent="0.2">
      <c r="A24">
        <v>66</v>
      </c>
      <c r="B24" t="s">
        <v>58</v>
      </c>
      <c r="C24" t="s">
        <v>70</v>
      </c>
      <c r="D24" s="10">
        <v>3.3</v>
      </c>
      <c r="E24" s="10">
        <v>5.3</v>
      </c>
      <c r="F24" s="18">
        <f t="shared" si="0"/>
        <v>4.8</v>
      </c>
      <c r="G24" s="2"/>
      <c r="H24" s="10"/>
      <c r="I24" s="10"/>
      <c r="J24" s="18">
        <f t="shared" si="1"/>
        <v>0</v>
      </c>
      <c r="K24" s="2"/>
      <c r="L24" s="10"/>
      <c r="M24" s="10"/>
      <c r="N24" s="18">
        <f t="shared" si="2"/>
        <v>0</v>
      </c>
      <c r="O24" s="2"/>
      <c r="P24" s="18">
        <f t="shared" si="3"/>
        <v>4.8</v>
      </c>
      <c r="Q24" s="18"/>
      <c r="R24" s="18"/>
      <c r="S24" s="18">
        <f t="shared" si="4"/>
        <v>4.8</v>
      </c>
    </row>
  </sheetData>
  <sortState ref="A7:T24">
    <sortCondition descending="1" ref="S7:S24"/>
  </sortState>
  <mergeCells count="1">
    <mergeCell ref="P4:R4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x14ac:dyDescent="0.2"/>
  <cols>
    <col min="1" max="1" width="5.5703125" customWidth="1"/>
    <col min="2" max="2" width="22.5703125" customWidth="1"/>
    <col min="3" max="3" width="13.1406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 x14ac:dyDescent="0.2">
      <c r="A1" t="s">
        <v>35</v>
      </c>
      <c r="D1" t="s">
        <v>0</v>
      </c>
      <c r="F1" s="55" t="s">
        <v>252</v>
      </c>
      <c r="G1" s="2"/>
      <c r="H1" t="s">
        <v>1</v>
      </c>
      <c r="J1" s="55" t="s">
        <v>253</v>
      </c>
      <c r="K1" s="3"/>
      <c r="L1" t="s">
        <v>2</v>
      </c>
      <c r="N1" s="19"/>
      <c r="O1" s="2"/>
      <c r="T1" s="4">
        <f ca="1">NOW()</f>
        <v>42145.371461458337</v>
      </c>
    </row>
    <row r="2" spans="1:20" x14ac:dyDescent="0.2">
      <c r="A2" s="5" t="s">
        <v>36</v>
      </c>
      <c r="G2" s="2"/>
      <c r="K2" s="3"/>
      <c r="O2" s="2"/>
      <c r="T2" s="6">
        <f ca="1">NOW()</f>
        <v>42145.371461458337</v>
      </c>
    </row>
    <row r="3" spans="1:20" x14ac:dyDescent="0.2">
      <c r="A3" s="30" t="s">
        <v>210</v>
      </c>
      <c r="C3" t="s">
        <v>211</v>
      </c>
      <c r="G3" s="2"/>
      <c r="K3" s="3"/>
      <c r="O3" s="2"/>
    </row>
    <row r="4" spans="1:20" x14ac:dyDescent="0.2">
      <c r="D4" s="7"/>
      <c r="E4" s="7"/>
      <c r="F4" s="7" t="s">
        <v>7</v>
      </c>
      <c r="G4" s="2"/>
      <c r="H4" s="7"/>
      <c r="I4" s="7"/>
      <c r="J4" s="7" t="s">
        <v>7</v>
      </c>
      <c r="K4" s="2"/>
      <c r="L4" s="7"/>
      <c r="M4" s="7"/>
      <c r="N4" s="7" t="s">
        <v>7</v>
      </c>
      <c r="O4" s="2"/>
      <c r="P4" s="60" t="s">
        <v>94</v>
      </c>
      <c r="Q4" s="60"/>
      <c r="R4" s="60"/>
      <c r="S4" s="7" t="s">
        <v>108</v>
      </c>
    </row>
    <row r="5" spans="1:20" s="7" customFormat="1" x14ac:dyDescent="0.2">
      <c r="A5" s="7" t="s">
        <v>8</v>
      </c>
      <c r="B5" s="7" t="s">
        <v>9</v>
      </c>
      <c r="C5" s="7" t="s">
        <v>12</v>
      </c>
      <c r="D5" s="7" t="s">
        <v>24</v>
      </c>
      <c r="E5" s="7" t="s">
        <v>113</v>
      </c>
      <c r="F5" s="7" t="s">
        <v>27</v>
      </c>
      <c r="G5" s="9"/>
      <c r="H5" s="7" t="s">
        <v>24</v>
      </c>
      <c r="I5" s="7" t="s">
        <v>113</v>
      </c>
      <c r="J5" s="7" t="s">
        <v>27</v>
      </c>
      <c r="K5" s="9"/>
      <c r="L5" s="7" t="s">
        <v>24</v>
      </c>
      <c r="M5" s="7" t="s">
        <v>113</v>
      </c>
      <c r="N5" s="7" t="s">
        <v>27</v>
      </c>
      <c r="O5" s="9"/>
      <c r="P5" s="7" t="s">
        <v>28</v>
      </c>
      <c r="Q5" s="7" t="s">
        <v>29</v>
      </c>
      <c r="R5" s="7" t="s">
        <v>30</v>
      </c>
      <c r="S5" s="7" t="s">
        <v>23</v>
      </c>
      <c r="T5" s="7" t="s">
        <v>32</v>
      </c>
    </row>
    <row r="6" spans="1:20" x14ac:dyDescent="0.2">
      <c r="G6" s="2"/>
      <c r="K6" s="2"/>
      <c r="O6" s="2"/>
    </row>
    <row r="7" spans="1:20" x14ac:dyDescent="0.2">
      <c r="A7">
        <v>1</v>
      </c>
      <c r="B7" s="35" t="s">
        <v>125</v>
      </c>
      <c r="D7" s="58"/>
      <c r="E7" s="58"/>
      <c r="F7" s="26"/>
      <c r="G7" s="2"/>
      <c r="H7" s="58"/>
      <c r="I7" s="58"/>
      <c r="J7" s="18"/>
      <c r="K7" s="2"/>
      <c r="L7" s="58"/>
      <c r="M7" s="58"/>
      <c r="N7" s="18"/>
      <c r="O7" s="2"/>
      <c r="P7" s="18"/>
      <c r="Q7" s="18"/>
      <c r="R7" s="18"/>
      <c r="S7" s="18"/>
    </row>
    <row r="8" spans="1:20" x14ac:dyDescent="0.2">
      <c r="A8">
        <v>2</v>
      </c>
      <c r="B8" s="35" t="s">
        <v>39</v>
      </c>
      <c r="D8" s="58"/>
      <c r="E8" s="58"/>
      <c r="F8" s="26"/>
      <c r="G8" s="2"/>
      <c r="H8" s="58"/>
      <c r="I8" s="58"/>
      <c r="J8" s="18"/>
      <c r="K8" s="2"/>
      <c r="L8" s="58"/>
      <c r="M8" s="58"/>
      <c r="N8" s="18"/>
      <c r="O8" s="2"/>
      <c r="P8" s="18"/>
      <c r="Q8" s="18"/>
      <c r="R8" s="18"/>
      <c r="S8" s="18"/>
    </row>
    <row r="9" spans="1:20" x14ac:dyDescent="0.2">
      <c r="A9">
        <v>8</v>
      </c>
      <c r="B9" s="35" t="s">
        <v>38</v>
      </c>
      <c r="D9" s="58"/>
      <c r="E9" s="58"/>
      <c r="F9" s="26"/>
      <c r="G9" s="2"/>
      <c r="H9" s="58"/>
      <c r="I9" s="58"/>
      <c r="J9" s="18"/>
      <c r="K9" s="2"/>
      <c r="L9" s="58"/>
      <c r="M9" s="58"/>
      <c r="N9" s="18"/>
      <c r="O9" s="2"/>
      <c r="P9" s="18"/>
      <c r="Q9" s="18"/>
      <c r="R9" s="18"/>
      <c r="S9" s="18"/>
    </row>
    <row r="10" spans="1:20" x14ac:dyDescent="0.2">
      <c r="A10">
        <v>4</v>
      </c>
      <c r="B10" s="35" t="s">
        <v>41</v>
      </c>
      <c r="D10" s="58"/>
      <c r="E10" s="58"/>
      <c r="F10" s="26"/>
      <c r="G10" s="2"/>
      <c r="H10" s="58"/>
      <c r="I10" s="58"/>
      <c r="J10" s="18"/>
      <c r="K10" s="2"/>
      <c r="L10" s="58"/>
      <c r="M10" s="58"/>
      <c r="N10" s="18"/>
      <c r="O10" s="2"/>
      <c r="P10" s="18"/>
      <c r="Q10" s="18"/>
      <c r="R10" s="18"/>
      <c r="S10" s="18"/>
    </row>
    <row r="11" spans="1:20" x14ac:dyDescent="0.2">
      <c r="A11">
        <v>7</v>
      </c>
      <c r="B11" s="35" t="s">
        <v>43</v>
      </c>
      <c r="D11" s="58"/>
      <c r="E11" s="58"/>
      <c r="F11" s="26"/>
      <c r="G11" s="2"/>
      <c r="H11" s="58"/>
      <c r="I11" s="58"/>
      <c r="J11" s="18"/>
      <c r="K11" s="2"/>
      <c r="L11" s="58"/>
      <c r="M11" s="58"/>
      <c r="N11" s="18"/>
      <c r="O11" s="2"/>
      <c r="P11" s="18"/>
      <c r="Q11" s="18"/>
      <c r="R11" s="18"/>
      <c r="S11" s="18"/>
    </row>
    <row r="12" spans="1:20" x14ac:dyDescent="0.2">
      <c r="A12">
        <v>3</v>
      </c>
      <c r="B12" s="35" t="s">
        <v>40</v>
      </c>
      <c r="D12" s="58"/>
      <c r="E12" s="58"/>
      <c r="F12" s="26"/>
      <c r="G12" s="2"/>
      <c r="H12" s="58"/>
      <c r="I12" s="58"/>
      <c r="J12" s="18"/>
      <c r="K12" s="2"/>
      <c r="L12" s="58"/>
      <c r="M12" s="58"/>
      <c r="N12" s="18"/>
      <c r="O12" s="2"/>
      <c r="P12" s="18"/>
      <c r="Q12" s="18"/>
      <c r="R12" s="18"/>
      <c r="S12" s="18"/>
    </row>
    <row r="13" spans="1:20" x14ac:dyDescent="0.2">
      <c r="A13">
        <v>9</v>
      </c>
      <c r="B13" s="35" t="s">
        <v>37</v>
      </c>
      <c r="D13" s="58"/>
      <c r="E13" s="58"/>
      <c r="F13" s="26"/>
      <c r="G13" s="2"/>
      <c r="H13" s="58"/>
      <c r="I13" s="58"/>
      <c r="J13" s="18"/>
      <c r="K13" s="2"/>
      <c r="L13" s="58"/>
      <c r="M13" s="58"/>
      <c r="N13" s="18"/>
      <c r="O13" s="2"/>
      <c r="P13" s="18"/>
      <c r="Q13" s="18"/>
      <c r="R13" s="18"/>
      <c r="S13" s="18"/>
    </row>
    <row r="14" spans="1:20" x14ac:dyDescent="0.2">
      <c r="A14">
        <v>5</v>
      </c>
      <c r="B14" s="35" t="s">
        <v>124</v>
      </c>
      <c r="D14" s="58"/>
      <c r="E14" s="58"/>
      <c r="F14" s="26"/>
      <c r="G14" s="2"/>
      <c r="H14" s="58"/>
      <c r="I14" s="58"/>
      <c r="J14" s="18"/>
      <c r="K14" s="2"/>
      <c r="L14" s="58"/>
      <c r="M14" s="58"/>
      <c r="N14" s="18"/>
      <c r="O14" s="2"/>
      <c r="P14" s="18"/>
      <c r="Q14" s="18"/>
      <c r="R14" s="18"/>
      <c r="S14" s="18"/>
    </row>
    <row r="15" spans="1:20" x14ac:dyDescent="0.2">
      <c r="A15">
        <v>6</v>
      </c>
      <c r="B15" s="35" t="s">
        <v>42</v>
      </c>
      <c r="C15" t="s">
        <v>46</v>
      </c>
      <c r="D15" s="10"/>
      <c r="E15" s="10"/>
      <c r="F15" s="18">
        <f t="shared" ref="F15:F20" si="0">(D15*0.25)+(E15*0.75)</f>
        <v>0</v>
      </c>
      <c r="G15" s="2"/>
      <c r="H15" s="10"/>
      <c r="I15" s="10"/>
      <c r="J15" s="18">
        <f t="shared" ref="J15:J20" si="1">(H15*0.25)+(I15*0.75)</f>
        <v>0</v>
      </c>
      <c r="K15" s="2"/>
      <c r="L15" s="10"/>
      <c r="M15" s="10"/>
      <c r="N15" s="18">
        <f t="shared" ref="N15:N20" si="2">(L15*0.25)+(M15*0.75)</f>
        <v>0</v>
      </c>
      <c r="O15" s="2"/>
      <c r="P15" s="18">
        <f t="shared" ref="P15:P20" si="3">F15</f>
        <v>0</v>
      </c>
      <c r="Q15" s="18">
        <f t="shared" ref="Q15:Q20" si="4">J15</f>
        <v>0</v>
      </c>
      <c r="R15" s="18"/>
      <c r="S15" s="18">
        <f t="shared" ref="S15:S20" si="5">AVERAGE(P15:R15)</f>
        <v>0</v>
      </c>
      <c r="T15">
        <v>4</v>
      </c>
    </row>
    <row r="16" spans="1:20" x14ac:dyDescent="0.2">
      <c r="A16">
        <v>1</v>
      </c>
      <c r="B16" s="36" t="s">
        <v>121</v>
      </c>
      <c r="D16" s="58"/>
      <c r="E16" s="58"/>
      <c r="F16" s="18"/>
      <c r="G16" s="2"/>
      <c r="H16" s="58"/>
      <c r="I16" s="58"/>
      <c r="J16" s="18"/>
      <c r="K16" s="2"/>
      <c r="L16" s="58"/>
      <c r="M16" s="58"/>
      <c r="N16" s="18"/>
      <c r="O16" s="2"/>
      <c r="P16" s="18"/>
      <c r="Q16" s="18"/>
      <c r="R16" s="18"/>
      <c r="S16" s="18"/>
    </row>
    <row r="17" spans="1:20" x14ac:dyDescent="0.2">
      <c r="A17">
        <v>2</v>
      </c>
      <c r="B17" s="36" t="s">
        <v>212</v>
      </c>
      <c r="D17" s="58"/>
      <c r="E17" s="58"/>
      <c r="F17" s="18"/>
      <c r="G17" s="2"/>
      <c r="H17" s="58"/>
      <c r="I17" s="58"/>
      <c r="J17" s="18"/>
      <c r="K17" s="2"/>
      <c r="L17" s="58"/>
      <c r="M17" s="58"/>
      <c r="N17" s="18"/>
      <c r="O17" s="2"/>
      <c r="P17" s="18"/>
      <c r="Q17" s="18"/>
      <c r="R17" s="18"/>
      <c r="S17" s="18"/>
    </row>
    <row r="18" spans="1:20" x14ac:dyDescent="0.2">
      <c r="A18">
        <v>3</v>
      </c>
      <c r="B18" s="36" t="s">
        <v>135</v>
      </c>
      <c r="D18" s="58"/>
      <c r="E18" s="58"/>
      <c r="F18" s="18"/>
      <c r="G18" s="2"/>
      <c r="H18" s="58"/>
      <c r="I18" s="58"/>
      <c r="J18" s="18"/>
      <c r="K18" s="2"/>
      <c r="L18" s="58"/>
      <c r="M18" s="58"/>
      <c r="N18" s="18"/>
      <c r="O18" s="2"/>
      <c r="P18" s="18"/>
      <c r="Q18" s="18"/>
      <c r="R18" s="18"/>
      <c r="S18" s="18"/>
    </row>
    <row r="19" spans="1:20" x14ac:dyDescent="0.2">
      <c r="A19">
        <v>4</v>
      </c>
      <c r="B19" s="36" t="s">
        <v>132</v>
      </c>
      <c r="D19" s="58"/>
      <c r="E19" s="58"/>
      <c r="F19" s="18"/>
      <c r="G19" s="2"/>
      <c r="H19" s="58"/>
      <c r="I19" s="58"/>
      <c r="J19" s="18"/>
      <c r="K19" s="2"/>
      <c r="L19" s="58"/>
      <c r="M19" s="58"/>
      <c r="N19" s="18"/>
      <c r="O19" s="2"/>
      <c r="P19" s="18"/>
      <c r="Q19" s="18"/>
      <c r="R19" s="18"/>
      <c r="S19" s="18"/>
    </row>
    <row r="20" spans="1:20" x14ac:dyDescent="0.2">
      <c r="A20">
        <v>5</v>
      </c>
      <c r="B20" s="36" t="s">
        <v>213</v>
      </c>
      <c r="C20" t="s">
        <v>106</v>
      </c>
      <c r="D20" s="10"/>
      <c r="E20" s="10"/>
      <c r="F20" s="18">
        <f t="shared" si="0"/>
        <v>0</v>
      </c>
      <c r="G20" s="2"/>
      <c r="H20" s="10"/>
      <c r="I20" s="10"/>
      <c r="J20" s="18">
        <f t="shared" si="1"/>
        <v>0</v>
      </c>
      <c r="K20" s="2"/>
      <c r="L20" s="10"/>
      <c r="M20" s="10"/>
      <c r="N20" s="18">
        <f t="shared" si="2"/>
        <v>0</v>
      </c>
      <c r="O20" s="2"/>
      <c r="P20" s="18">
        <f t="shared" si="3"/>
        <v>0</v>
      </c>
      <c r="Q20" s="18">
        <f t="shared" si="4"/>
        <v>0</v>
      </c>
      <c r="R20" s="18"/>
      <c r="S20" s="18">
        <f t="shared" si="5"/>
        <v>0</v>
      </c>
      <c r="T20">
        <v>5</v>
      </c>
    </row>
    <row r="21" spans="1:20" x14ac:dyDescent="0.2">
      <c r="A21">
        <v>1</v>
      </c>
      <c r="B21" s="37" t="s">
        <v>204</v>
      </c>
      <c r="D21" s="58"/>
      <c r="E21" s="58"/>
      <c r="F21" s="18"/>
      <c r="G21" s="2"/>
      <c r="H21" s="58"/>
      <c r="I21" s="58"/>
      <c r="J21" s="18"/>
      <c r="K21" s="2"/>
      <c r="L21" s="58"/>
      <c r="M21" s="58"/>
      <c r="N21" s="18"/>
      <c r="O21" s="2"/>
      <c r="P21" s="18"/>
      <c r="Q21" s="18"/>
      <c r="R21" s="18"/>
      <c r="S21" s="18"/>
    </row>
    <row r="22" spans="1:20" x14ac:dyDescent="0.2">
      <c r="A22">
        <v>2</v>
      </c>
      <c r="B22" s="37" t="s">
        <v>202</v>
      </c>
      <c r="D22" s="58"/>
      <c r="E22" s="58"/>
      <c r="F22" s="18"/>
      <c r="G22" s="2"/>
      <c r="H22" s="58"/>
      <c r="I22" s="58"/>
      <c r="J22" s="18"/>
      <c r="K22" s="2"/>
      <c r="L22" s="58"/>
      <c r="M22" s="58"/>
      <c r="N22" s="18"/>
      <c r="O22" s="2"/>
      <c r="P22" s="18"/>
      <c r="Q22" s="18"/>
      <c r="R22" s="18"/>
      <c r="S22" s="18"/>
    </row>
    <row r="23" spans="1:20" x14ac:dyDescent="0.2">
      <c r="A23">
        <v>3</v>
      </c>
      <c r="B23" s="37" t="s">
        <v>203</v>
      </c>
      <c r="D23" s="58"/>
      <c r="E23" s="58"/>
      <c r="F23" s="18"/>
      <c r="G23" s="2"/>
      <c r="H23" s="58"/>
      <c r="I23" s="58"/>
      <c r="J23" s="18"/>
      <c r="K23" s="2"/>
      <c r="L23" s="58"/>
      <c r="M23" s="58"/>
      <c r="N23" s="18"/>
      <c r="O23" s="2"/>
      <c r="P23" s="18"/>
      <c r="Q23" s="18"/>
      <c r="R23" s="18"/>
      <c r="S23" s="18"/>
    </row>
    <row r="24" spans="1:20" x14ac:dyDescent="0.2">
      <c r="A24">
        <v>4</v>
      </c>
      <c r="B24" s="37" t="s">
        <v>205</v>
      </c>
      <c r="D24" s="58"/>
      <c r="E24" s="58"/>
      <c r="F24" s="18"/>
      <c r="G24" s="2"/>
      <c r="H24" s="58"/>
      <c r="I24" s="58"/>
      <c r="J24" s="18"/>
      <c r="K24" s="2"/>
      <c r="L24" s="58"/>
      <c r="M24" s="58"/>
      <c r="N24" s="18"/>
      <c r="O24" s="2"/>
      <c r="P24" s="18"/>
      <c r="Q24" s="18"/>
      <c r="R24" s="18"/>
      <c r="S24" s="18"/>
    </row>
    <row r="25" spans="1:20" x14ac:dyDescent="0.2">
      <c r="A25">
        <v>5</v>
      </c>
      <c r="B25" s="37" t="s">
        <v>140</v>
      </c>
      <c r="D25" s="58"/>
      <c r="E25" s="58"/>
      <c r="F25" s="18"/>
      <c r="G25" s="2"/>
      <c r="H25" s="58"/>
      <c r="I25" s="58"/>
      <c r="J25" s="18"/>
      <c r="K25" s="2"/>
      <c r="L25" s="58"/>
      <c r="M25" s="58"/>
      <c r="N25" s="18"/>
      <c r="O25" s="2"/>
    </row>
    <row r="26" spans="1:20" x14ac:dyDescent="0.2">
      <c r="A26">
        <v>6</v>
      </c>
      <c r="B26" s="37" t="s">
        <v>136</v>
      </c>
      <c r="D26" s="58"/>
      <c r="E26" s="58"/>
      <c r="F26" s="18"/>
      <c r="G26" s="2"/>
      <c r="H26" s="58"/>
      <c r="I26" s="58"/>
      <c r="J26" s="18"/>
      <c r="K26" s="2"/>
      <c r="L26" s="58"/>
      <c r="M26" s="58"/>
      <c r="N26" s="18"/>
      <c r="O26" s="2"/>
    </row>
    <row r="27" spans="1:20" x14ac:dyDescent="0.2">
      <c r="A27">
        <v>7</v>
      </c>
      <c r="B27" s="37" t="s">
        <v>208</v>
      </c>
      <c r="D27" s="58"/>
      <c r="E27" s="58"/>
      <c r="F27" s="18"/>
      <c r="G27" s="2"/>
      <c r="H27" s="58"/>
      <c r="I27" s="58"/>
      <c r="J27" s="18"/>
      <c r="K27" s="2"/>
      <c r="L27" s="58"/>
      <c r="M27" s="58"/>
      <c r="N27" s="18"/>
      <c r="O27" s="2"/>
    </row>
    <row r="28" spans="1:20" x14ac:dyDescent="0.2">
      <c r="A28">
        <v>8</v>
      </c>
      <c r="B28" s="37" t="s">
        <v>199</v>
      </c>
      <c r="C28" t="s">
        <v>139</v>
      </c>
      <c r="D28" s="10"/>
      <c r="E28" s="10"/>
      <c r="F28" s="18">
        <f t="shared" ref="F28:F59" si="6">(D28*0.25)+(E28*0.75)</f>
        <v>0</v>
      </c>
      <c r="G28" s="2"/>
      <c r="H28" s="10"/>
      <c r="I28" s="10"/>
      <c r="J28" s="18">
        <f t="shared" ref="J28:J59" si="7">(H28*0.25)+(I28*0.75)</f>
        <v>0</v>
      </c>
      <c r="K28" s="2"/>
      <c r="L28" s="10"/>
      <c r="M28" s="10"/>
      <c r="N28" s="18">
        <f t="shared" ref="N28:N59" si="8">(L28*0.25)+(M28*0.75)</f>
        <v>0</v>
      </c>
      <c r="O28" s="2"/>
      <c r="P28" s="18">
        <f t="shared" ref="P28" si="9">F28</f>
        <v>0</v>
      </c>
      <c r="Q28" s="18">
        <f t="shared" ref="Q28" si="10">J28</f>
        <v>0</v>
      </c>
      <c r="R28" s="18"/>
      <c r="S28" s="18">
        <f t="shared" ref="S28" si="11">AVERAGE(P28:R28)</f>
        <v>0</v>
      </c>
      <c r="T28">
        <v>6</v>
      </c>
    </row>
    <row r="29" spans="1:20" x14ac:dyDescent="0.2">
      <c r="A29">
        <v>1</v>
      </c>
      <c r="B29" s="38" t="s">
        <v>48</v>
      </c>
      <c r="D29" s="58"/>
      <c r="E29" s="58"/>
      <c r="F29" s="18"/>
      <c r="G29" s="2"/>
      <c r="H29" s="58"/>
      <c r="I29" s="58"/>
      <c r="J29" s="18"/>
      <c r="K29" s="2"/>
      <c r="L29" s="58"/>
      <c r="M29" s="58"/>
      <c r="N29" s="18"/>
      <c r="O29" s="2"/>
    </row>
    <row r="30" spans="1:20" x14ac:dyDescent="0.2">
      <c r="A30">
        <v>2</v>
      </c>
      <c r="B30" s="38" t="s">
        <v>50</v>
      </c>
      <c r="D30" s="58"/>
      <c r="E30" s="58"/>
      <c r="F30" s="18"/>
      <c r="G30" s="2"/>
      <c r="H30" s="58"/>
      <c r="I30" s="58"/>
      <c r="J30" s="18"/>
      <c r="K30" s="2"/>
      <c r="L30" s="58"/>
      <c r="M30" s="58"/>
      <c r="N30" s="18"/>
      <c r="O30" s="2"/>
    </row>
    <row r="31" spans="1:20" x14ac:dyDescent="0.2">
      <c r="A31">
        <v>3</v>
      </c>
      <c r="B31" s="38" t="s">
        <v>47</v>
      </c>
      <c r="D31" s="58"/>
      <c r="E31" s="58"/>
      <c r="F31" s="18"/>
      <c r="G31" s="2"/>
      <c r="H31" s="58"/>
      <c r="I31" s="58"/>
      <c r="J31" s="18"/>
      <c r="K31" s="2"/>
      <c r="L31" s="58"/>
      <c r="M31" s="58"/>
      <c r="N31" s="18"/>
      <c r="O31" s="2"/>
    </row>
    <row r="32" spans="1:20" x14ac:dyDescent="0.2">
      <c r="A32">
        <v>4</v>
      </c>
      <c r="B32" s="38" t="s">
        <v>126</v>
      </c>
      <c r="D32" s="58"/>
      <c r="E32" s="58"/>
      <c r="F32" s="18"/>
      <c r="G32" s="2"/>
      <c r="H32" s="58"/>
      <c r="I32" s="58"/>
      <c r="J32" s="18"/>
      <c r="K32" s="2"/>
      <c r="L32" s="58"/>
      <c r="M32" s="58"/>
      <c r="N32" s="18"/>
      <c r="O32" s="2"/>
    </row>
    <row r="33" spans="1:20" x14ac:dyDescent="0.2">
      <c r="A33">
        <v>5</v>
      </c>
      <c r="B33" s="38" t="s">
        <v>118</v>
      </c>
      <c r="D33" s="58"/>
      <c r="E33" s="58"/>
      <c r="F33" s="18"/>
      <c r="G33" s="2"/>
      <c r="H33" s="58"/>
      <c r="I33" s="58"/>
      <c r="J33" s="18"/>
      <c r="K33" s="2"/>
      <c r="L33" s="58"/>
      <c r="M33" s="58"/>
      <c r="N33" s="18"/>
      <c r="O33" s="2"/>
    </row>
    <row r="34" spans="1:20" x14ac:dyDescent="0.2">
      <c r="A34">
        <v>6</v>
      </c>
      <c r="B34" s="38" t="s">
        <v>119</v>
      </c>
      <c r="D34" s="58"/>
      <c r="E34" s="58"/>
      <c r="F34" s="18"/>
      <c r="G34" s="2"/>
      <c r="H34" s="58"/>
      <c r="I34" s="58"/>
      <c r="J34" s="18"/>
      <c r="K34" s="2"/>
      <c r="L34" s="58"/>
      <c r="M34" s="58"/>
      <c r="N34" s="18"/>
      <c r="O34" s="2"/>
    </row>
    <row r="35" spans="1:20" x14ac:dyDescent="0.2">
      <c r="A35">
        <v>7</v>
      </c>
      <c r="B35" s="38" t="s">
        <v>52</v>
      </c>
      <c r="D35" s="58"/>
      <c r="E35" s="58"/>
      <c r="F35" s="18"/>
      <c r="G35" s="2"/>
      <c r="H35" s="58"/>
      <c r="I35" s="58"/>
      <c r="J35" s="18"/>
      <c r="K35" s="2"/>
      <c r="L35" s="58"/>
      <c r="M35" s="58"/>
      <c r="N35" s="18"/>
      <c r="O35" s="2"/>
    </row>
    <row r="36" spans="1:20" x14ac:dyDescent="0.2">
      <c r="A36">
        <v>8</v>
      </c>
      <c r="B36" s="38" t="s">
        <v>120</v>
      </c>
      <c r="D36" s="58"/>
      <c r="E36" s="58"/>
      <c r="F36" s="18"/>
      <c r="G36" s="2"/>
      <c r="H36" s="58"/>
      <c r="I36" s="58"/>
      <c r="J36" s="18"/>
      <c r="K36" s="2"/>
      <c r="L36" s="58"/>
      <c r="M36" s="58"/>
      <c r="N36" s="18"/>
      <c r="O36" s="2"/>
    </row>
    <row r="37" spans="1:20" x14ac:dyDescent="0.2">
      <c r="A37">
        <v>9</v>
      </c>
      <c r="B37" s="38" t="s">
        <v>49</v>
      </c>
      <c r="D37" s="58"/>
      <c r="E37" s="58"/>
      <c r="F37" s="18"/>
      <c r="G37" s="2"/>
      <c r="H37" s="58"/>
      <c r="I37" s="58"/>
      <c r="J37" s="18"/>
      <c r="K37" s="2"/>
      <c r="L37" s="58"/>
      <c r="M37" s="58"/>
      <c r="N37" s="18"/>
      <c r="O37" s="2"/>
    </row>
    <row r="38" spans="1:20" x14ac:dyDescent="0.2">
      <c r="A38">
        <v>10</v>
      </c>
      <c r="B38" s="38" t="s">
        <v>51</v>
      </c>
      <c r="D38" s="58"/>
      <c r="E38" s="58"/>
      <c r="F38" s="18"/>
      <c r="G38" s="2"/>
      <c r="H38" s="58"/>
      <c r="I38" s="58"/>
      <c r="J38" s="18"/>
      <c r="K38" s="2"/>
      <c r="L38" s="58"/>
      <c r="M38" s="58"/>
      <c r="N38" s="18"/>
      <c r="O38" s="2"/>
    </row>
    <row r="39" spans="1:20" x14ac:dyDescent="0.2">
      <c r="A39">
        <v>11</v>
      </c>
      <c r="B39" s="38" t="s">
        <v>191</v>
      </c>
      <c r="D39" s="58"/>
      <c r="E39" s="58"/>
      <c r="F39" s="18"/>
      <c r="G39" s="2"/>
      <c r="H39" s="58"/>
      <c r="I39" s="58"/>
      <c r="J39" s="18"/>
      <c r="K39" s="2"/>
      <c r="L39" s="58"/>
      <c r="M39" s="58"/>
      <c r="N39" s="18"/>
      <c r="O39" s="2"/>
    </row>
    <row r="40" spans="1:20" x14ac:dyDescent="0.2">
      <c r="A40">
        <v>12</v>
      </c>
      <c r="B40" s="38" t="s">
        <v>127</v>
      </c>
      <c r="C40" t="s">
        <v>67</v>
      </c>
      <c r="D40" s="10"/>
      <c r="E40" s="10"/>
      <c r="F40" s="18">
        <f t="shared" si="6"/>
        <v>0</v>
      </c>
      <c r="G40" s="2"/>
      <c r="H40" s="10"/>
      <c r="I40" s="10"/>
      <c r="J40" s="18">
        <f t="shared" si="7"/>
        <v>0</v>
      </c>
      <c r="K40" s="2"/>
      <c r="L40" s="10"/>
      <c r="M40" s="10"/>
      <c r="N40" s="18">
        <f t="shared" si="8"/>
        <v>0</v>
      </c>
      <c r="O40" s="2"/>
      <c r="P40" s="18">
        <f t="shared" ref="P40" si="12">F40</f>
        <v>0</v>
      </c>
      <c r="Q40" s="18">
        <f t="shared" ref="Q40" si="13">J40</f>
        <v>0</v>
      </c>
      <c r="R40" s="18"/>
      <c r="S40" s="18">
        <f t="shared" ref="S40" si="14">AVERAGE(P40:R40)</f>
        <v>0</v>
      </c>
      <c r="T40">
        <f>RANK(S40,S$7:S$59)</f>
        <v>1</v>
      </c>
    </row>
    <row r="41" spans="1:20" x14ac:dyDescent="0.2">
      <c r="A41">
        <v>1</v>
      </c>
      <c r="B41" s="39" t="s">
        <v>54</v>
      </c>
      <c r="D41" s="58"/>
      <c r="E41" s="58"/>
      <c r="F41" s="18"/>
      <c r="G41" s="2"/>
      <c r="H41" s="58"/>
      <c r="I41" s="58"/>
      <c r="J41" s="18"/>
      <c r="K41" s="2"/>
      <c r="L41" s="58"/>
      <c r="M41" s="58"/>
      <c r="N41" s="18"/>
      <c r="O41" s="2"/>
    </row>
    <row r="42" spans="1:20" x14ac:dyDescent="0.2">
      <c r="A42">
        <v>2</v>
      </c>
      <c r="B42" s="39" t="s">
        <v>214</v>
      </c>
      <c r="D42" s="58"/>
      <c r="E42" s="58"/>
      <c r="F42" s="18"/>
      <c r="G42" s="2"/>
      <c r="H42" s="58"/>
      <c r="I42" s="58"/>
      <c r="J42" s="18"/>
      <c r="K42" s="2"/>
      <c r="L42" s="58"/>
      <c r="M42" s="58"/>
      <c r="N42" s="18"/>
      <c r="O42" s="2"/>
    </row>
    <row r="43" spans="1:20" x14ac:dyDescent="0.2">
      <c r="A43">
        <v>3</v>
      </c>
      <c r="B43" s="39" t="s">
        <v>195</v>
      </c>
      <c r="D43" s="58"/>
      <c r="E43" s="58"/>
      <c r="F43" s="18"/>
      <c r="G43" s="2"/>
      <c r="H43" s="58"/>
      <c r="I43" s="58"/>
      <c r="J43" s="18"/>
      <c r="K43" s="2"/>
      <c r="L43" s="58"/>
      <c r="M43" s="58"/>
      <c r="N43" s="18"/>
      <c r="O43" s="2"/>
    </row>
    <row r="44" spans="1:20" x14ac:dyDescent="0.2">
      <c r="A44">
        <v>4</v>
      </c>
      <c r="B44" s="39" t="s">
        <v>152</v>
      </c>
      <c r="D44" s="58"/>
      <c r="E44" s="58"/>
      <c r="F44" s="18"/>
      <c r="G44" s="2"/>
      <c r="H44" s="58"/>
      <c r="I44" s="58"/>
      <c r="J44" s="18"/>
      <c r="K44" s="2"/>
      <c r="L44" s="58"/>
      <c r="M44" s="58"/>
      <c r="N44" s="18"/>
      <c r="O44" s="2"/>
    </row>
    <row r="45" spans="1:20" x14ac:dyDescent="0.2">
      <c r="A45">
        <v>5</v>
      </c>
      <c r="B45" s="39" t="s">
        <v>58</v>
      </c>
      <c r="D45" s="58"/>
      <c r="E45" s="58"/>
      <c r="F45" s="18"/>
      <c r="G45" s="2"/>
      <c r="H45" s="58"/>
      <c r="I45" s="58"/>
      <c r="J45" s="18"/>
      <c r="K45" s="2"/>
      <c r="L45" s="58"/>
      <c r="M45" s="58"/>
      <c r="N45" s="18"/>
      <c r="O45" s="2"/>
    </row>
    <row r="46" spans="1:20" x14ac:dyDescent="0.2">
      <c r="A46">
        <v>6</v>
      </c>
      <c r="B46" s="39" t="s">
        <v>196</v>
      </c>
      <c r="D46" s="58"/>
      <c r="E46" s="58"/>
      <c r="F46" s="18"/>
      <c r="G46" s="2"/>
      <c r="H46" s="58"/>
      <c r="I46" s="58"/>
      <c r="J46" s="18"/>
      <c r="K46" s="2"/>
      <c r="L46" s="58"/>
      <c r="M46" s="58"/>
      <c r="N46" s="18"/>
      <c r="O46" s="2"/>
    </row>
    <row r="47" spans="1:20" x14ac:dyDescent="0.2">
      <c r="A47">
        <v>7</v>
      </c>
      <c r="B47" s="39" t="s">
        <v>56</v>
      </c>
      <c r="D47" s="58"/>
      <c r="E47" s="58"/>
      <c r="F47" s="18"/>
      <c r="G47" s="2"/>
      <c r="H47" s="58"/>
      <c r="I47" s="58"/>
      <c r="J47" s="18"/>
      <c r="K47" s="2"/>
      <c r="L47" s="58"/>
      <c r="M47" s="58"/>
      <c r="N47" s="18"/>
      <c r="O47" s="2"/>
    </row>
    <row r="48" spans="1:20" x14ac:dyDescent="0.2">
      <c r="A48">
        <v>8</v>
      </c>
      <c r="B48" s="39" t="s">
        <v>53</v>
      </c>
      <c r="D48" s="58"/>
      <c r="E48" s="58"/>
      <c r="F48" s="18"/>
      <c r="G48" s="2"/>
      <c r="H48" s="58"/>
      <c r="I48" s="58"/>
      <c r="J48" s="18"/>
      <c r="K48" s="2"/>
      <c r="L48" s="58"/>
      <c r="M48" s="58"/>
      <c r="N48" s="18"/>
      <c r="O48" s="2"/>
    </row>
    <row r="49" spans="1:20" x14ac:dyDescent="0.2">
      <c r="A49">
        <v>9</v>
      </c>
      <c r="B49" s="39" t="s">
        <v>144</v>
      </c>
      <c r="D49" s="58"/>
      <c r="E49" s="58"/>
      <c r="F49" s="18"/>
      <c r="G49" s="2"/>
      <c r="H49" s="58"/>
      <c r="I49" s="58"/>
      <c r="J49" s="18"/>
      <c r="K49" s="2"/>
      <c r="L49" s="58"/>
      <c r="M49" s="58"/>
      <c r="N49" s="18"/>
      <c r="O49" s="2"/>
    </row>
    <row r="50" spans="1:20" x14ac:dyDescent="0.2">
      <c r="A50">
        <v>10</v>
      </c>
      <c r="B50" s="39" t="s">
        <v>57</v>
      </c>
      <c r="D50" s="58"/>
      <c r="E50" s="58"/>
      <c r="F50" s="18"/>
      <c r="G50" s="2"/>
      <c r="H50" s="58"/>
      <c r="I50" s="58"/>
      <c r="J50" s="18"/>
      <c r="K50" s="2"/>
      <c r="L50" s="58"/>
      <c r="M50" s="58"/>
      <c r="N50" s="18"/>
      <c r="O50" s="2"/>
    </row>
    <row r="51" spans="1:20" x14ac:dyDescent="0.2">
      <c r="A51">
        <v>11</v>
      </c>
      <c r="B51" s="39" t="s">
        <v>55</v>
      </c>
      <c r="D51" s="58"/>
      <c r="E51" s="58"/>
      <c r="F51" s="18"/>
      <c r="G51" s="2"/>
      <c r="H51" s="58"/>
      <c r="I51" s="58"/>
      <c r="J51" s="18"/>
      <c r="K51" s="2"/>
      <c r="L51" s="58"/>
      <c r="M51" s="58"/>
      <c r="N51" s="18"/>
      <c r="O51" s="2"/>
    </row>
    <row r="52" spans="1:20" x14ac:dyDescent="0.2">
      <c r="B52" s="39"/>
      <c r="C52" t="s">
        <v>215</v>
      </c>
      <c r="D52" s="10"/>
      <c r="E52" s="10"/>
      <c r="F52" s="18">
        <f t="shared" si="6"/>
        <v>0</v>
      </c>
      <c r="G52" s="2"/>
      <c r="H52" s="10"/>
      <c r="I52" s="10"/>
      <c r="J52" s="18">
        <f t="shared" si="7"/>
        <v>0</v>
      </c>
      <c r="K52" s="2"/>
      <c r="L52" s="10"/>
      <c r="M52" s="10"/>
      <c r="N52" s="18">
        <f t="shared" si="8"/>
        <v>0</v>
      </c>
      <c r="O52" s="2"/>
      <c r="P52" s="18">
        <f t="shared" ref="P52" si="15">F52</f>
        <v>0</v>
      </c>
      <c r="Q52" s="18">
        <f t="shared" ref="Q52" si="16">J52</f>
        <v>0</v>
      </c>
      <c r="R52" s="18"/>
      <c r="S52" s="18">
        <f t="shared" ref="S52" si="17">AVERAGE(P52:R52)</f>
        <v>0</v>
      </c>
      <c r="T52">
        <v>2</v>
      </c>
    </row>
    <row r="53" spans="1:20" x14ac:dyDescent="0.2">
      <c r="A53">
        <v>1</v>
      </c>
      <c r="B53" s="40" t="s">
        <v>167</v>
      </c>
      <c r="D53" s="58"/>
      <c r="E53" s="58"/>
      <c r="F53" s="18"/>
      <c r="G53" s="2"/>
      <c r="H53" s="58"/>
      <c r="I53" s="58"/>
      <c r="J53" s="18"/>
      <c r="K53" s="2"/>
      <c r="L53" s="58"/>
      <c r="M53" s="58"/>
      <c r="N53" s="18"/>
      <c r="O53" s="2"/>
    </row>
    <row r="54" spans="1:20" x14ac:dyDescent="0.2">
      <c r="A54">
        <v>2</v>
      </c>
      <c r="B54" s="40" t="s">
        <v>149</v>
      </c>
      <c r="D54" s="58"/>
      <c r="E54" s="58"/>
      <c r="F54" s="18"/>
      <c r="G54" s="2"/>
      <c r="H54" s="58"/>
      <c r="I54" s="58"/>
      <c r="J54" s="18"/>
      <c r="K54" s="2"/>
      <c r="L54" s="58"/>
      <c r="M54" s="58"/>
      <c r="N54" s="18"/>
      <c r="O54" s="2"/>
    </row>
    <row r="55" spans="1:20" x14ac:dyDescent="0.2">
      <c r="A55">
        <v>3</v>
      </c>
      <c r="B55" s="40" t="s">
        <v>104</v>
      </c>
      <c r="D55" s="58"/>
      <c r="E55" s="58"/>
      <c r="F55" s="18"/>
      <c r="G55" s="2"/>
      <c r="H55" s="58"/>
      <c r="I55" s="58"/>
      <c r="J55" s="18"/>
      <c r="K55" s="2"/>
      <c r="L55" s="58"/>
      <c r="M55" s="58"/>
      <c r="N55" s="18"/>
      <c r="O55" s="2"/>
    </row>
    <row r="56" spans="1:20" x14ac:dyDescent="0.2">
      <c r="A56">
        <v>4</v>
      </c>
      <c r="B56" s="40" t="s">
        <v>187</v>
      </c>
      <c r="D56" s="58"/>
      <c r="E56" s="58"/>
      <c r="F56" s="18"/>
      <c r="G56" s="2"/>
      <c r="H56" s="58"/>
      <c r="I56" s="58"/>
      <c r="J56" s="18"/>
      <c r="K56" s="2"/>
      <c r="L56" s="58"/>
      <c r="M56" s="58"/>
      <c r="N56" s="18"/>
      <c r="O56" s="2"/>
    </row>
    <row r="57" spans="1:20" x14ac:dyDescent="0.2">
      <c r="A57">
        <v>5</v>
      </c>
      <c r="B57" s="40" t="s">
        <v>151</v>
      </c>
      <c r="D57" s="58"/>
      <c r="E57" s="58"/>
      <c r="F57" s="18"/>
      <c r="G57" s="2"/>
      <c r="H57" s="58"/>
      <c r="I57" s="58"/>
      <c r="J57" s="18"/>
      <c r="K57" s="2"/>
      <c r="L57" s="58"/>
      <c r="M57" s="58"/>
      <c r="N57" s="18"/>
      <c r="O57" s="2"/>
    </row>
    <row r="58" spans="1:20" x14ac:dyDescent="0.2">
      <c r="A58">
        <v>6</v>
      </c>
      <c r="B58" s="40" t="s">
        <v>168</v>
      </c>
      <c r="D58" s="58"/>
      <c r="E58" s="58"/>
      <c r="F58" s="18"/>
      <c r="G58" s="2"/>
      <c r="H58" s="58"/>
      <c r="I58" s="58"/>
      <c r="J58" s="18"/>
      <c r="K58" s="2"/>
      <c r="L58" s="58"/>
      <c r="M58" s="58"/>
      <c r="N58" s="18"/>
      <c r="O58" s="2"/>
    </row>
    <row r="59" spans="1:20" x14ac:dyDescent="0.2">
      <c r="B59" s="40"/>
      <c r="C59" t="s">
        <v>150</v>
      </c>
      <c r="D59" s="10"/>
      <c r="E59" s="10"/>
      <c r="F59" s="18">
        <f t="shared" si="6"/>
        <v>0</v>
      </c>
      <c r="G59" s="2"/>
      <c r="H59" s="10"/>
      <c r="I59" s="10"/>
      <c r="J59" s="18">
        <f t="shared" si="7"/>
        <v>0</v>
      </c>
      <c r="K59" s="2"/>
      <c r="L59" s="10"/>
      <c r="M59" s="10"/>
      <c r="N59" s="18">
        <f t="shared" si="8"/>
        <v>0</v>
      </c>
      <c r="O59" s="2"/>
      <c r="P59" s="18">
        <f t="shared" ref="P59" si="18">F59</f>
        <v>0</v>
      </c>
      <c r="Q59" s="18">
        <f t="shared" ref="Q59" si="19">J59</f>
        <v>0</v>
      </c>
      <c r="R59" s="18"/>
      <c r="S59" s="18">
        <f t="shared" ref="S59" si="20">AVERAGE(P59:R59)</f>
        <v>0</v>
      </c>
      <c r="T59">
        <v>3</v>
      </c>
    </row>
  </sheetData>
  <mergeCells count="1">
    <mergeCell ref="P4:R4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19.28515625" customWidth="1"/>
    <col min="3" max="3" width="26.28515625" customWidth="1"/>
    <col min="4" max="5" width="14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3.140625" customWidth="1"/>
    <col min="23" max="33" width="5.7109375" customWidth="1"/>
    <col min="34" max="34" width="3.140625" customWidth="1"/>
    <col min="35" max="37" width="5.7109375" customWidth="1"/>
    <col min="38" max="38" width="6.7109375" customWidth="1"/>
    <col min="39" max="39" width="3.140625" customWidth="1"/>
    <col min="40" max="50" width="5.7109375" customWidth="1"/>
    <col min="51" max="51" width="3.140625" customWidth="1"/>
    <col min="52" max="54" width="5.7109375" customWidth="1"/>
    <col min="55" max="55" width="6.7109375" customWidth="1"/>
    <col min="56" max="56" width="3.140625" customWidth="1"/>
    <col min="57" max="60" width="6.7109375" customWidth="1"/>
    <col min="61" max="61" width="11.5703125" customWidth="1"/>
  </cols>
  <sheetData>
    <row r="1" spans="1:61" x14ac:dyDescent="0.2">
      <c r="A1" t="s">
        <v>35</v>
      </c>
      <c r="D1" t="s">
        <v>0</v>
      </c>
      <c r="E1" t="s">
        <v>251</v>
      </c>
      <c r="F1" s="19" t="s">
        <v>0</v>
      </c>
      <c r="G1" s="19"/>
      <c r="H1" s="61" t="str">
        <f>E1</f>
        <v>Robyn Bruderer</v>
      </c>
      <c r="I1" s="61"/>
      <c r="J1" s="61"/>
      <c r="K1" s="61"/>
      <c r="L1" s="61"/>
      <c r="M1" s="61"/>
      <c r="N1" s="19"/>
      <c r="O1" s="19"/>
      <c r="Q1" s="1"/>
      <c r="V1" s="2"/>
      <c r="W1" t="s">
        <v>1</v>
      </c>
      <c r="Y1" s="61" t="str">
        <f>E2</f>
        <v>Jenny Scott</v>
      </c>
      <c r="Z1" s="61"/>
      <c r="AA1" s="61"/>
      <c r="AB1" s="61"/>
      <c r="AC1" s="61"/>
      <c r="AD1" s="61"/>
      <c r="AE1" s="61"/>
      <c r="AF1" s="61"/>
      <c r="AH1" s="1"/>
      <c r="AM1" s="2"/>
      <c r="AN1" t="s">
        <v>2</v>
      </c>
      <c r="AP1" s="61">
        <f>E3</f>
        <v>0</v>
      </c>
      <c r="AQ1" s="61"/>
      <c r="AR1" s="61"/>
      <c r="AS1" s="61"/>
      <c r="AT1" s="61"/>
      <c r="AU1" s="61"/>
      <c r="AV1" s="61"/>
      <c r="AW1" s="61"/>
      <c r="AY1" s="1"/>
      <c r="BD1" s="2"/>
      <c r="BI1" s="4">
        <f ca="1">NOW()</f>
        <v>42145.371461458337</v>
      </c>
    </row>
    <row r="2" spans="1:61" x14ac:dyDescent="0.2">
      <c r="A2" s="5" t="s">
        <v>36</v>
      </c>
      <c r="B2" s="5"/>
      <c r="D2" t="s">
        <v>1</v>
      </c>
      <c r="E2" t="s">
        <v>249</v>
      </c>
      <c r="Q2" s="1"/>
      <c r="V2" s="2"/>
      <c r="AH2" s="1"/>
      <c r="AM2" s="2"/>
      <c r="AY2" s="1"/>
      <c r="BD2" s="2"/>
      <c r="BI2" s="6">
        <f ca="1">NOW()</f>
        <v>42145.371461458337</v>
      </c>
    </row>
    <row r="3" spans="1:61" x14ac:dyDescent="0.2">
      <c r="A3" t="s">
        <v>216</v>
      </c>
      <c r="C3" t="s">
        <v>217</v>
      </c>
      <c r="D3" t="s">
        <v>2</v>
      </c>
      <c r="Q3" s="1"/>
      <c r="V3" s="2"/>
      <c r="AH3" s="1"/>
      <c r="AM3" s="2"/>
      <c r="AY3" s="1"/>
      <c r="BD3" s="2"/>
    </row>
    <row r="4" spans="1:61" x14ac:dyDescent="0.2"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8"/>
      <c r="R4" s="60" t="s">
        <v>4</v>
      </c>
      <c r="S4" s="60"/>
      <c r="T4" s="60"/>
      <c r="U4" s="7" t="s">
        <v>96</v>
      </c>
      <c r="V4" s="2"/>
      <c r="W4" s="60" t="s">
        <v>3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8"/>
      <c r="AI4" s="60" t="s">
        <v>4</v>
      </c>
      <c r="AJ4" s="60"/>
      <c r="AK4" s="60"/>
      <c r="AL4" s="7" t="s">
        <v>96</v>
      </c>
      <c r="AM4" s="2"/>
      <c r="AN4" s="60" t="s">
        <v>3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8"/>
      <c r="AZ4" s="60" t="s">
        <v>4</v>
      </c>
      <c r="BA4" s="60"/>
      <c r="BB4" s="60"/>
      <c r="BC4" s="7" t="s">
        <v>96</v>
      </c>
      <c r="BD4" s="2"/>
      <c r="BE4" s="60" t="s">
        <v>94</v>
      </c>
      <c r="BF4" s="60"/>
      <c r="BG4" s="60"/>
      <c r="BH4" s="7" t="s">
        <v>108</v>
      </c>
    </row>
    <row r="5" spans="1:61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109</v>
      </c>
      <c r="J5" s="7" t="s">
        <v>110</v>
      </c>
      <c r="K5" s="7" t="s">
        <v>111</v>
      </c>
      <c r="L5" s="7" t="s">
        <v>19</v>
      </c>
      <c r="M5" s="7" t="s">
        <v>112</v>
      </c>
      <c r="N5" s="7" t="s">
        <v>85</v>
      </c>
      <c r="O5" s="7" t="s">
        <v>84</v>
      </c>
      <c r="P5" s="7" t="s">
        <v>23</v>
      </c>
      <c r="Q5" s="8"/>
      <c r="R5" s="7" t="s">
        <v>24</v>
      </c>
      <c r="S5" s="7" t="s">
        <v>113</v>
      </c>
      <c r="T5" s="7" t="s">
        <v>23</v>
      </c>
      <c r="U5" s="7" t="s">
        <v>27</v>
      </c>
      <c r="V5" s="9"/>
      <c r="W5" s="7" t="s">
        <v>13</v>
      </c>
      <c r="X5" s="7" t="s">
        <v>14</v>
      </c>
      <c r="Y5" s="7" t="s">
        <v>15</v>
      </c>
      <c r="Z5" s="7" t="s">
        <v>109</v>
      </c>
      <c r="AA5" s="7" t="s">
        <v>110</v>
      </c>
      <c r="AB5" s="7" t="s">
        <v>111</v>
      </c>
      <c r="AC5" s="7" t="s">
        <v>19</v>
      </c>
      <c r="AD5" s="7" t="s">
        <v>112</v>
      </c>
      <c r="AE5" s="7" t="s">
        <v>85</v>
      </c>
      <c r="AF5" s="7" t="s">
        <v>84</v>
      </c>
      <c r="AG5" s="7" t="s">
        <v>23</v>
      </c>
      <c r="AH5" s="8"/>
      <c r="AI5" s="7" t="s">
        <v>24</v>
      </c>
      <c r="AJ5" s="7" t="s">
        <v>113</v>
      </c>
      <c r="AK5" s="7" t="s">
        <v>23</v>
      </c>
      <c r="AL5" s="7" t="s">
        <v>27</v>
      </c>
      <c r="AM5" s="9"/>
      <c r="AN5" s="7" t="s">
        <v>13</v>
      </c>
      <c r="AO5" s="7" t="s">
        <v>14</v>
      </c>
      <c r="AP5" s="7" t="s">
        <v>15</v>
      </c>
      <c r="AQ5" s="7" t="s">
        <v>109</v>
      </c>
      <c r="AR5" s="7" t="s">
        <v>110</v>
      </c>
      <c r="AS5" s="7" t="s">
        <v>111</v>
      </c>
      <c r="AT5" s="7" t="s">
        <v>19</v>
      </c>
      <c r="AU5" s="7" t="s">
        <v>112</v>
      </c>
      <c r="AV5" s="7" t="s">
        <v>85</v>
      </c>
      <c r="AW5" s="7" t="s">
        <v>84</v>
      </c>
      <c r="AX5" s="7" t="s">
        <v>23</v>
      </c>
      <c r="AY5" s="8"/>
      <c r="AZ5" s="7" t="s">
        <v>24</v>
      </c>
      <c r="BA5" s="7" t="s">
        <v>113</v>
      </c>
      <c r="BB5" s="7" t="s">
        <v>23</v>
      </c>
      <c r="BC5" s="7" t="s">
        <v>27</v>
      </c>
      <c r="BD5" s="9"/>
      <c r="BE5" s="7" t="s">
        <v>28</v>
      </c>
      <c r="BF5" s="7" t="s">
        <v>29</v>
      </c>
      <c r="BG5" s="7" t="s">
        <v>30</v>
      </c>
      <c r="BH5" s="7" t="s">
        <v>23</v>
      </c>
      <c r="BI5" s="7" t="s">
        <v>74</v>
      </c>
    </row>
    <row r="6" spans="1:61" x14ac:dyDescent="0.2">
      <c r="Q6" s="1"/>
      <c r="V6" s="2"/>
      <c r="AH6" s="1"/>
      <c r="AM6" s="2"/>
      <c r="AY6" s="1"/>
      <c r="BD6" s="2"/>
    </row>
    <row r="7" spans="1:61" x14ac:dyDescent="0.2">
      <c r="A7" s="31">
        <v>6</v>
      </c>
      <c r="B7" t="s">
        <v>42</v>
      </c>
      <c r="C7" s="45" t="s">
        <v>68</v>
      </c>
      <c r="D7" s="30" t="s">
        <v>69</v>
      </c>
      <c r="E7" t="s">
        <v>70</v>
      </c>
      <c r="F7" s="10">
        <v>6.3</v>
      </c>
      <c r="G7" s="10">
        <v>6.7</v>
      </c>
      <c r="H7" s="10">
        <v>6.5</v>
      </c>
      <c r="I7" s="10">
        <v>7</v>
      </c>
      <c r="J7" s="10">
        <v>6.3</v>
      </c>
      <c r="K7" s="10">
        <v>6.3</v>
      </c>
      <c r="L7" s="10">
        <v>7</v>
      </c>
      <c r="M7" s="10">
        <v>6</v>
      </c>
      <c r="N7" s="25">
        <f t="shared" ref="N7:N20" si="0">SUM(F7:M7)</f>
        <v>52.099999999999994</v>
      </c>
      <c r="O7" s="26">
        <f t="shared" ref="O7:O20" si="1">N7/8</f>
        <v>6.5124999999999993</v>
      </c>
      <c r="P7" s="11">
        <f t="shared" ref="P7:P20" si="2">O7</f>
        <v>6.5124999999999993</v>
      </c>
      <c r="Q7" s="1"/>
      <c r="R7" s="10">
        <v>6</v>
      </c>
      <c r="S7" s="10">
        <v>6.2</v>
      </c>
      <c r="T7" s="18">
        <f t="shared" ref="T7:T20" si="3">(R7*0.25)+(S7*0.75)</f>
        <v>6.15</v>
      </c>
      <c r="U7" s="18">
        <f t="shared" ref="U7:U20" si="4">(P7+T7)/2</f>
        <v>6.3312499999999998</v>
      </c>
      <c r="V7" s="2"/>
      <c r="W7" s="10">
        <v>7</v>
      </c>
      <c r="X7" s="10">
        <v>7</v>
      </c>
      <c r="Y7" s="10">
        <v>5.5</v>
      </c>
      <c r="Z7" s="10">
        <v>6.5</v>
      </c>
      <c r="AA7" s="10">
        <v>5.5</v>
      </c>
      <c r="AB7" s="10">
        <v>6</v>
      </c>
      <c r="AC7" s="10">
        <v>6.5</v>
      </c>
      <c r="AD7" s="10">
        <v>6.5</v>
      </c>
      <c r="AE7" s="25">
        <f t="shared" ref="AE7:AE20" si="5">SUM(W7:AD7)</f>
        <v>50.5</v>
      </c>
      <c r="AF7" s="26">
        <f t="shared" ref="AF7:AF20" si="6">AE7/8</f>
        <v>6.3125</v>
      </c>
      <c r="AG7" s="11">
        <f t="shared" ref="AG7:AG20" si="7">AF7</f>
        <v>6.3125</v>
      </c>
      <c r="AH7" s="1"/>
      <c r="AI7" s="10">
        <v>6</v>
      </c>
      <c r="AJ7" s="10">
        <v>6.7</v>
      </c>
      <c r="AK7" s="18">
        <f t="shared" ref="AK7:AK20" si="8">(AI7*0.25)+(AJ7*0.75)</f>
        <v>6.5250000000000004</v>
      </c>
      <c r="AL7" s="18">
        <f t="shared" ref="AL7:AL20" si="9">(AG7+AK7)/2</f>
        <v>6.4187500000000002</v>
      </c>
      <c r="AM7" s="2"/>
      <c r="AN7" s="10"/>
      <c r="AO7" s="10"/>
      <c r="AP7" s="10"/>
      <c r="AQ7" s="10"/>
      <c r="AR7" s="10"/>
      <c r="AS7" s="10"/>
      <c r="AT7" s="10"/>
      <c r="AU7" s="10"/>
      <c r="AV7" s="25">
        <f t="shared" ref="AV7:AV20" si="10">SUM(AN7:AU7)</f>
        <v>0</v>
      </c>
      <c r="AW7" s="26">
        <f t="shared" ref="AW7:AW20" si="11">AV7/8</f>
        <v>0</v>
      </c>
      <c r="AX7" s="11">
        <f t="shared" ref="AX7:AX20" si="12">AW7</f>
        <v>0</v>
      </c>
      <c r="AY7" s="1"/>
      <c r="AZ7" s="10"/>
      <c r="BA7" s="10"/>
      <c r="BB7" s="18">
        <f t="shared" ref="BB7:BB20" si="13">(AZ7*0.25)+(BA7*0.75)</f>
        <v>0</v>
      </c>
      <c r="BC7" s="18">
        <f t="shared" ref="BC7:BC20" si="14">(AX7+BB7)/2</f>
        <v>0</v>
      </c>
      <c r="BD7" s="2"/>
      <c r="BE7" s="18">
        <f t="shared" ref="BE7:BE20" si="15">U7</f>
        <v>6.3312499999999998</v>
      </c>
      <c r="BF7" s="18">
        <f t="shared" ref="BF7:BF20" si="16">AL7</f>
        <v>6.4187500000000002</v>
      </c>
      <c r="BG7" s="18"/>
      <c r="BH7" s="18">
        <f t="shared" ref="BH7:BH20" si="17">AVERAGE(BE7:BG7)</f>
        <v>6.375</v>
      </c>
      <c r="BI7">
        <v>1</v>
      </c>
    </row>
    <row r="8" spans="1:61" x14ac:dyDescent="0.2">
      <c r="A8" s="46">
        <v>14</v>
      </c>
      <c r="B8" s="47" t="s">
        <v>204</v>
      </c>
      <c r="C8" s="48" t="s">
        <v>137</v>
      </c>
      <c r="D8" s="48" t="s">
        <v>138</v>
      </c>
      <c r="E8" s="47" t="s">
        <v>139</v>
      </c>
      <c r="F8" s="10">
        <v>5.2</v>
      </c>
      <c r="G8" s="10">
        <v>6</v>
      </c>
      <c r="H8" s="10">
        <v>5.2</v>
      </c>
      <c r="I8" s="10">
        <v>5.5</v>
      </c>
      <c r="J8" s="10">
        <v>4.7</v>
      </c>
      <c r="K8" s="10">
        <v>4.7</v>
      </c>
      <c r="L8" s="10">
        <v>6.5</v>
      </c>
      <c r="M8" s="10">
        <v>5</v>
      </c>
      <c r="N8" s="25">
        <f t="shared" si="0"/>
        <v>42.8</v>
      </c>
      <c r="O8" s="26">
        <f t="shared" si="1"/>
        <v>5.35</v>
      </c>
      <c r="P8" s="11">
        <f t="shared" si="2"/>
        <v>5.35</v>
      </c>
      <c r="Q8" s="1"/>
      <c r="R8" s="10">
        <v>6</v>
      </c>
      <c r="S8" s="10">
        <v>6.1</v>
      </c>
      <c r="T8" s="18">
        <f t="shared" si="3"/>
        <v>6.0749999999999993</v>
      </c>
      <c r="U8" s="18">
        <f t="shared" si="4"/>
        <v>5.7124999999999995</v>
      </c>
      <c r="V8" s="2"/>
      <c r="W8" s="10">
        <v>6.5</v>
      </c>
      <c r="X8" s="10">
        <v>5.5</v>
      </c>
      <c r="Y8" s="10">
        <v>6</v>
      </c>
      <c r="Z8" s="10">
        <v>6</v>
      </c>
      <c r="AA8" s="10">
        <v>7</v>
      </c>
      <c r="AB8" s="10">
        <v>6</v>
      </c>
      <c r="AC8" s="10">
        <v>7</v>
      </c>
      <c r="AD8" s="10">
        <v>7</v>
      </c>
      <c r="AE8" s="25">
        <f t="shared" si="5"/>
        <v>51</v>
      </c>
      <c r="AF8" s="26">
        <f t="shared" si="6"/>
        <v>6.375</v>
      </c>
      <c r="AG8" s="11">
        <f t="shared" si="7"/>
        <v>6.375</v>
      </c>
      <c r="AH8" s="1"/>
      <c r="AI8" s="10">
        <v>6.5</v>
      </c>
      <c r="AJ8" s="10">
        <v>6.2</v>
      </c>
      <c r="AK8" s="18">
        <f t="shared" si="8"/>
        <v>6.2750000000000004</v>
      </c>
      <c r="AL8" s="18">
        <f t="shared" si="9"/>
        <v>6.3250000000000002</v>
      </c>
      <c r="AM8" s="2"/>
      <c r="AN8" s="10"/>
      <c r="AO8" s="10"/>
      <c r="AP8" s="10"/>
      <c r="AQ8" s="10"/>
      <c r="AR8" s="10"/>
      <c r="AS8" s="10"/>
      <c r="AT8" s="10"/>
      <c r="AU8" s="10"/>
      <c r="AV8" s="25">
        <f t="shared" si="10"/>
        <v>0</v>
      </c>
      <c r="AW8" s="26">
        <f t="shared" si="11"/>
        <v>0</v>
      </c>
      <c r="AX8" s="11">
        <f t="shared" si="12"/>
        <v>0</v>
      </c>
      <c r="AY8" s="1"/>
      <c r="AZ8" s="10"/>
      <c r="BA8" s="10"/>
      <c r="BB8" s="18">
        <f t="shared" si="13"/>
        <v>0</v>
      </c>
      <c r="BC8" s="18">
        <f t="shared" si="14"/>
        <v>0</v>
      </c>
      <c r="BD8" s="2"/>
      <c r="BE8" s="18">
        <f t="shared" si="15"/>
        <v>5.7124999999999995</v>
      </c>
      <c r="BF8" s="18">
        <f t="shared" si="16"/>
        <v>6.3250000000000002</v>
      </c>
      <c r="BG8" s="18"/>
      <c r="BH8" s="18">
        <f t="shared" si="17"/>
        <v>6.0187499999999998</v>
      </c>
      <c r="BI8">
        <v>2</v>
      </c>
    </row>
    <row r="9" spans="1:61" x14ac:dyDescent="0.2">
      <c r="A9" s="31">
        <v>28</v>
      </c>
      <c r="B9" t="s">
        <v>209</v>
      </c>
      <c r="C9" t="s">
        <v>71</v>
      </c>
      <c r="D9" t="s">
        <v>72</v>
      </c>
      <c r="E9" t="s">
        <v>73</v>
      </c>
      <c r="F9" s="10">
        <v>6</v>
      </c>
      <c r="G9" s="10">
        <v>6.2</v>
      </c>
      <c r="H9" s="10">
        <v>5.5</v>
      </c>
      <c r="I9" s="10">
        <v>5.7</v>
      </c>
      <c r="J9" s="10">
        <v>5.5</v>
      </c>
      <c r="K9" s="10">
        <v>5.8</v>
      </c>
      <c r="L9" s="10">
        <v>6</v>
      </c>
      <c r="M9" s="10">
        <v>5.2</v>
      </c>
      <c r="N9" s="25">
        <f t="shared" si="0"/>
        <v>45.9</v>
      </c>
      <c r="O9" s="26">
        <f t="shared" si="1"/>
        <v>5.7374999999999998</v>
      </c>
      <c r="P9" s="11">
        <f t="shared" si="2"/>
        <v>5.7374999999999998</v>
      </c>
      <c r="Q9" s="1"/>
      <c r="R9" s="10">
        <v>5.7</v>
      </c>
      <c r="S9" s="10">
        <v>6.2</v>
      </c>
      <c r="T9" s="18">
        <f t="shared" si="3"/>
        <v>6.0750000000000002</v>
      </c>
      <c r="U9" s="18">
        <f t="shared" si="4"/>
        <v>5.90625</v>
      </c>
      <c r="V9" s="2"/>
      <c r="W9" s="10">
        <v>5.5</v>
      </c>
      <c r="X9" s="10">
        <v>5.5</v>
      </c>
      <c r="Y9" s="10">
        <v>5</v>
      </c>
      <c r="Z9" s="10">
        <v>6</v>
      </c>
      <c r="AA9" s="10">
        <v>5.5</v>
      </c>
      <c r="AB9" s="10">
        <v>5.5</v>
      </c>
      <c r="AC9" s="10">
        <v>6.5</v>
      </c>
      <c r="AD9" s="10">
        <v>6.5</v>
      </c>
      <c r="AE9" s="25">
        <f t="shared" si="5"/>
        <v>46</v>
      </c>
      <c r="AF9" s="26">
        <f t="shared" si="6"/>
        <v>5.75</v>
      </c>
      <c r="AG9" s="11">
        <f t="shared" si="7"/>
        <v>5.75</v>
      </c>
      <c r="AH9" s="1"/>
      <c r="AI9" s="10">
        <v>6</v>
      </c>
      <c r="AJ9" s="10">
        <v>6.2</v>
      </c>
      <c r="AK9" s="18">
        <f t="shared" si="8"/>
        <v>6.15</v>
      </c>
      <c r="AL9" s="18">
        <f t="shared" si="9"/>
        <v>5.95</v>
      </c>
      <c r="AM9" s="2"/>
      <c r="AN9" s="10"/>
      <c r="AO9" s="10"/>
      <c r="AP9" s="10"/>
      <c r="AQ9" s="10"/>
      <c r="AR9" s="10"/>
      <c r="AS9" s="10"/>
      <c r="AT9" s="10"/>
      <c r="AU9" s="10"/>
      <c r="AV9" s="25">
        <f t="shared" si="10"/>
        <v>0</v>
      </c>
      <c r="AW9" s="26">
        <f t="shared" si="11"/>
        <v>0</v>
      </c>
      <c r="AX9" s="11">
        <f t="shared" si="12"/>
        <v>0</v>
      </c>
      <c r="AY9" s="1"/>
      <c r="AZ9" s="10"/>
      <c r="BA9" s="10"/>
      <c r="BB9" s="18">
        <f t="shared" si="13"/>
        <v>0</v>
      </c>
      <c r="BC9" s="18">
        <f t="shared" si="14"/>
        <v>0</v>
      </c>
      <c r="BD9" s="2"/>
      <c r="BE9" s="18">
        <f t="shared" si="15"/>
        <v>5.90625</v>
      </c>
      <c r="BF9" s="18">
        <f t="shared" si="16"/>
        <v>5.95</v>
      </c>
      <c r="BG9" s="18"/>
      <c r="BH9" s="18">
        <f t="shared" si="17"/>
        <v>5.9281249999999996</v>
      </c>
      <c r="BI9">
        <v>3</v>
      </c>
    </row>
    <row r="10" spans="1:61" x14ac:dyDescent="0.2">
      <c r="A10" s="31">
        <v>65</v>
      </c>
      <c r="B10" t="s">
        <v>55</v>
      </c>
      <c r="C10" t="s">
        <v>68</v>
      </c>
      <c r="D10" s="30" t="s">
        <v>69</v>
      </c>
      <c r="E10" t="s">
        <v>70</v>
      </c>
      <c r="F10" s="10">
        <v>3.5</v>
      </c>
      <c r="G10" s="10">
        <v>4.5</v>
      </c>
      <c r="H10" s="10">
        <v>4.5</v>
      </c>
      <c r="I10" s="10">
        <v>5</v>
      </c>
      <c r="J10" s="10">
        <v>6</v>
      </c>
      <c r="K10" s="10">
        <v>6.2</v>
      </c>
      <c r="L10" s="10">
        <v>5.7</v>
      </c>
      <c r="M10" s="10">
        <v>5.2</v>
      </c>
      <c r="N10" s="25">
        <f t="shared" si="0"/>
        <v>40.6</v>
      </c>
      <c r="O10" s="26">
        <f t="shared" si="1"/>
        <v>5.0750000000000002</v>
      </c>
      <c r="P10" s="11">
        <f t="shared" si="2"/>
        <v>5.0750000000000002</v>
      </c>
      <c r="Q10" s="1"/>
      <c r="R10" s="10">
        <v>5</v>
      </c>
      <c r="S10" s="10">
        <v>6.5</v>
      </c>
      <c r="T10" s="18">
        <f t="shared" si="3"/>
        <v>6.125</v>
      </c>
      <c r="U10" s="18">
        <f t="shared" si="4"/>
        <v>5.6</v>
      </c>
      <c r="V10" s="2"/>
      <c r="W10" s="10">
        <v>5</v>
      </c>
      <c r="X10" s="10">
        <v>6.5</v>
      </c>
      <c r="Y10" s="10">
        <v>5.5</v>
      </c>
      <c r="Z10" s="10">
        <v>5.5</v>
      </c>
      <c r="AA10" s="10">
        <v>7</v>
      </c>
      <c r="AB10" s="10">
        <v>6</v>
      </c>
      <c r="AC10" s="10">
        <v>7</v>
      </c>
      <c r="AD10" s="10">
        <v>6.5</v>
      </c>
      <c r="AE10" s="25">
        <f t="shared" si="5"/>
        <v>49</v>
      </c>
      <c r="AF10" s="26">
        <f t="shared" si="6"/>
        <v>6.125</v>
      </c>
      <c r="AG10" s="11">
        <f t="shared" si="7"/>
        <v>6.125</v>
      </c>
      <c r="AH10" s="1"/>
      <c r="AI10" s="10">
        <v>5.2</v>
      </c>
      <c r="AJ10" s="10">
        <v>6.7</v>
      </c>
      <c r="AK10" s="18">
        <f t="shared" si="8"/>
        <v>6.3250000000000002</v>
      </c>
      <c r="AL10" s="18">
        <f t="shared" si="9"/>
        <v>6.2249999999999996</v>
      </c>
      <c r="AM10" s="2"/>
      <c r="AN10" s="10"/>
      <c r="AO10" s="10"/>
      <c r="AP10" s="10"/>
      <c r="AQ10" s="10"/>
      <c r="AR10" s="10"/>
      <c r="AS10" s="10"/>
      <c r="AT10" s="10"/>
      <c r="AU10" s="10"/>
      <c r="AV10" s="25">
        <f t="shared" si="10"/>
        <v>0</v>
      </c>
      <c r="AW10" s="26">
        <f t="shared" si="11"/>
        <v>0</v>
      </c>
      <c r="AX10" s="11">
        <f t="shared" si="12"/>
        <v>0</v>
      </c>
      <c r="AY10" s="1"/>
      <c r="AZ10" s="10"/>
      <c r="BA10" s="10"/>
      <c r="BB10" s="18">
        <f t="shared" si="13"/>
        <v>0</v>
      </c>
      <c r="BC10" s="18">
        <f t="shared" si="14"/>
        <v>0</v>
      </c>
      <c r="BD10" s="2"/>
      <c r="BE10" s="18">
        <f t="shared" si="15"/>
        <v>5.6</v>
      </c>
      <c r="BF10" s="18">
        <f t="shared" si="16"/>
        <v>6.2249999999999996</v>
      </c>
      <c r="BG10" s="18"/>
      <c r="BH10" s="18">
        <f t="shared" si="17"/>
        <v>5.9124999999999996</v>
      </c>
      <c r="BI10">
        <v>4</v>
      </c>
    </row>
    <row r="11" spans="1:61" x14ac:dyDescent="0.2">
      <c r="A11" s="31">
        <v>25</v>
      </c>
      <c r="B11" t="s">
        <v>207</v>
      </c>
      <c r="C11" t="s">
        <v>154</v>
      </c>
      <c r="D11" t="s">
        <v>72</v>
      </c>
      <c r="E11" t="s">
        <v>73</v>
      </c>
      <c r="F11" s="10">
        <v>5.7</v>
      </c>
      <c r="G11" s="10">
        <v>5.7</v>
      </c>
      <c r="H11" s="10">
        <v>6</v>
      </c>
      <c r="I11" s="10">
        <v>5.8</v>
      </c>
      <c r="J11" s="10">
        <v>3</v>
      </c>
      <c r="K11" s="10">
        <v>3</v>
      </c>
      <c r="L11" s="10">
        <v>6</v>
      </c>
      <c r="M11" s="10">
        <v>5.5</v>
      </c>
      <c r="N11" s="25">
        <f t="shared" si="0"/>
        <v>40.700000000000003</v>
      </c>
      <c r="O11" s="26">
        <f t="shared" si="1"/>
        <v>5.0875000000000004</v>
      </c>
      <c r="P11" s="11">
        <f t="shared" si="2"/>
        <v>5.0875000000000004</v>
      </c>
      <c r="Q11" s="1"/>
      <c r="R11" s="10">
        <v>5.3</v>
      </c>
      <c r="S11" s="10">
        <v>6</v>
      </c>
      <c r="T11" s="18">
        <f t="shared" si="3"/>
        <v>5.8250000000000002</v>
      </c>
      <c r="U11" s="18">
        <f t="shared" si="4"/>
        <v>5.4562500000000007</v>
      </c>
      <c r="V11" s="2"/>
      <c r="W11" s="10">
        <v>5.5</v>
      </c>
      <c r="X11" s="10">
        <v>6.5</v>
      </c>
      <c r="Y11" s="10">
        <v>6</v>
      </c>
      <c r="Z11" s="10">
        <v>7</v>
      </c>
      <c r="AA11" s="10">
        <v>6</v>
      </c>
      <c r="AB11" s="10">
        <v>5</v>
      </c>
      <c r="AC11" s="10">
        <v>7</v>
      </c>
      <c r="AD11" s="10">
        <v>5</v>
      </c>
      <c r="AE11" s="25">
        <f t="shared" si="5"/>
        <v>48</v>
      </c>
      <c r="AF11" s="26">
        <f t="shared" si="6"/>
        <v>6</v>
      </c>
      <c r="AG11" s="11">
        <f t="shared" si="7"/>
        <v>6</v>
      </c>
      <c r="AH11" s="1"/>
      <c r="AI11" s="10">
        <v>6.8</v>
      </c>
      <c r="AJ11" s="10">
        <v>6.5</v>
      </c>
      <c r="AK11" s="18">
        <f t="shared" si="8"/>
        <v>6.5750000000000002</v>
      </c>
      <c r="AL11" s="18">
        <f t="shared" si="9"/>
        <v>6.2874999999999996</v>
      </c>
      <c r="AM11" s="2"/>
      <c r="AN11" s="10"/>
      <c r="AO11" s="10"/>
      <c r="AP11" s="10"/>
      <c r="AQ11" s="10"/>
      <c r="AR11" s="10"/>
      <c r="AS11" s="10"/>
      <c r="AT11" s="10"/>
      <c r="AU11" s="10"/>
      <c r="AV11" s="25">
        <f t="shared" si="10"/>
        <v>0</v>
      </c>
      <c r="AW11" s="26">
        <f t="shared" si="11"/>
        <v>0</v>
      </c>
      <c r="AX11" s="11">
        <f t="shared" si="12"/>
        <v>0</v>
      </c>
      <c r="AY11" s="1"/>
      <c r="AZ11" s="10"/>
      <c r="BA11" s="10"/>
      <c r="BB11" s="18">
        <f t="shared" si="13"/>
        <v>0</v>
      </c>
      <c r="BC11" s="18">
        <f t="shared" si="14"/>
        <v>0</v>
      </c>
      <c r="BD11" s="2"/>
      <c r="BE11" s="18">
        <f t="shared" si="15"/>
        <v>5.4562500000000007</v>
      </c>
      <c r="BF11" s="18">
        <f t="shared" si="16"/>
        <v>6.2874999999999996</v>
      </c>
      <c r="BG11" s="18"/>
      <c r="BH11" s="18">
        <f t="shared" si="17"/>
        <v>5.8718750000000002</v>
      </c>
      <c r="BI11">
        <v>5</v>
      </c>
    </row>
    <row r="12" spans="1:61" x14ac:dyDescent="0.2">
      <c r="A12" s="31">
        <v>7</v>
      </c>
      <c r="B12" t="s">
        <v>43</v>
      </c>
      <c r="C12" s="45" t="s">
        <v>68</v>
      </c>
      <c r="D12" t="s">
        <v>69</v>
      </c>
      <c r="E12" t="s">
        <v>70</v>
      </c>
      <c r="F12" s="10">
        <v>4.2</v>
      </c>
      <c r="G12" s="10">
        <v>5.2</v>
      </c>
      <c r="H12" s="10">
        <v>5</v>
      </c>
      <c r="I12" s="10">
        <v>4.7</v>
      </c>
      <c r="J12" s="10">
        <v>5.3</v>
      </c>
      <c r="K12" s="10">
        <v>5.5</v>
      </c>
      <c r="L12" s="10">
        <v>5</v>
      </c>
      <c r="M12" s="10">
        <v>5</v>
      </c>
      <c r="N12" s="25">
        <f t="shared" si="0"/>
        <v>39.900000000000006</v>
      </c>
      <c r="O12" s="26">
        <f t="shared" si="1"/>
        <v>4.9875000000000007</v>
      </c>
      <c r="P12" s="11">
        <f t="shared" si="2"/>
        <v>4.9875000000000007</v>
      </c>
      <c r="Q12" s="1"/>
      <c r="R12" s="10">
        <v>5</v>
      </c>
      <c r="S12" s="10">
        <v>7.1</v>
      </c>
      <c r="T12" s="18">
        <f t="shared" si="3"/>
        <v>6.5749999999999993</v>
      </c>
      <c r="U12" s="18">
        <f t="shared" si="4"/>
        <v>5.78125</v>
      </c>
      <c r="V12" s="2"/>
      <c r="W12" s="10">
        <v>4.5</v>
      </c>
      <c r="X12" s="10">
        <v>5</v>
      </c>
      <c r="Y12" s="10">
        <v>6.5</v>
      </c>
      <c r="Z12" s="10">
        <v>5.5</v>
      </c>
      <c r="AA12" s="10">
        <v>5.5</v>
      </c>
      <c r="AB12" s="10">
        <v>5</v>
      </c>
      <c r="AC12" s="10">
        <v>5.5</v>
      </c>
      <c r="AD12" s="10">
        <v>4.5</v>
      </c>
      <c r="AE12" s="25">
        <f t="shared" si="5"/>
        <v>42</v>
      </c>
      <c r="AF12" s="26">
        <f t="shared" si="6"/>
        <v>5.25</v>
      </c>
      <c r="AG12" s="11">
        <f t="shared" si="7"/>
        <v>5.25</v>
      </c>
      <c r="AH12" s="1"/>
      <c r="AI12" s="10">
        <v>5.2</v>
      </c>
      <c r="AJ12" s="10">
        <v>5.8</v>
      </c>
      <c r="AK12" s="18">
        <f t="shared" si="8"/>
        <v>5.6499999999999995</v>
      </c>
      <c r="AL12" s="18">
        <f t="shared" si="9"/>
        <v>5.4499999999999993</v>
      </c>
      <c r="AM12" s="2"/>
      <c r="AN12" s="10"/>
      <c r="AO12" s="10"/>
      <c r="AP12" s="10"/>
      <c r="AQ12" s="10"/>
      <c r="AR12" s="10"/>
      <c r="AS12" s="10"/>
      <c r="AT12" s="10"/>
      <c r="AU12" s="10"/>
      <c r="AV12" s="25">
        <f t="shared" si="10"/>
        <v>0</v>
      </c>
      <c r="AW12" s="26">
        <f t="shared" si="11"/>
        <v>0</v>
      </c>
      <c r="AX12" s="11">
        <f t="shared" si="12"/>
        <v>0</v>
      </c>
      <c r="AY12" s="1"/>
      <c r="AZ12" s="10"/>
      <c r="BA12" s="10"/>
      <c r="BB12" s="18">
        <f t="shared" si="13"/>
        <v>0</v>
      </c>
      <c r="BC12" s="18">
        <f t="shared" si="14"/>
        <v>0</v>
      </c>
      <c r="BD12" s="2"/>
      <c r="BE12" s="18">
        <f t="shared" si="15"/>
        <v>5.78125</v>
      </c>
      <c r="BF12" s="18">
        <f t="shared" si="16"/>
        <v>5.4499999999999993</v>
      </c>
      <c r="BG12" s="18"/>
      <c r="BH12" s="18">
        <f t="shared" si="17"/>
        <v>5.6156249999999996</v>
      </c>
      <c r="BI12">
        <v>6</v>
      </c>
    </row>
    <row r="13" spans="1:61" x14ac:dyDescent="0.2">
      <c r="A13" s="44">
        <v>17</v>
      </c>
      <c r="B13" s="45" t="s">
        <v>205</v>
      </c>
      <c r="C13" s="45" t="s">
        <v>137</v>
      </c>
      <c r="D13" s="45" t="s">
        <v>138</v>
      </c>
      <c r="E13" s="45" t="s">
        <v>139</v>
      </c>
      <c r="F13" s="10">
        <v>3.3</v>
      </c>
      <c r="G13" s="10">
        <v>4</v>
      </c>
      <c r="H13" s="10">
        <v>4.7</v>
      </c>
      <c r="I13" s="10">
        <v>4.7</v>
      </c>
      <c r="J13" s="10">
        <v>5.3</v>
      </c>
      <c r="K13" s="10">
        <v>5.3</v>
      </c>
      <c r="L13" s="10">
        <v>5.8</v>
      </c>
      <c r="M13" s="10">
        <v>5.2</v>
      </c>
      <c r="N13" s="25">
        <f t="shared" si="0"/>
        <v>38.300000000000004</v>
      </c>
      <c r="O13" s="26">
        <f t="shared" si="1"/>
        <v>4.7875000000000005</v>
      </c>
      <c r="P13" s="11">
        <f t="shared" si="2"/>
        <v>4.7875000000000005</v>
      </c>
      <c r="Q13" s="1"/>
      <c r="R13" s="10">
        <v>4.9000000000000004</v>
      </c>
      <c r="S13" s="10">
        <v>6.8</v>
      </c>
      <c r="T13" s="18">
        <f t="shared" si="3"/>
        <v>6.3249999999999993</v>
      </c>
      <c r="U13" s="18">
        <f t="shared" si="4"/>
        <v>5.5562500000000004</v>
      </c>
      <c r="V13" s="2"/>
      <c r="W13" s="10">
        <v>4.5</v>
      </c>
      <c r="X13" s="10">
        <v>6.5</v>
      </c>
      <c r="Y13" s="10">
        <v>6</v>
      </c>
      <c r="Z13" s="10">
        <v>6</v>
      </c>
      <c r="AA13" s="10">
        <v>5.5</v>
      </c>
      <c r="AB13" s="10">
        <v>5</v>
      </c>
      <c r="AC13" s="10">
        <v>6</v>
      </c>
      <c r="AD13" s="10">
        <v>6</v>
      </c>
      <c r="AE13" s="25">
        <f t="shared" si="5"/>
        <v>45.5</v>
      </c>
      <c r="AF13" s="26">
        <f t="shared" si="6"/>
        <v>5.6875</v>
      </c>
      <c r="AG13" s="11">
        <f t="shared" si="7"/>
        <v>5.6875</v>
      </c>
      <c r="AH13" s="1"/>
      <c r="AI13" s="10">
        <v>5.2</v>
      </c>
      <c r="AJ13" s="10">
        <v>5.3</v>
      </c>
      <c r="AK13" s="18">
        <f t="shared" si="8"/>
        <v>5.2749999999999995</v>
      </c>
      <c r="AL13" s="18">
        <f t="shared" si="9"/>
        <v>5.4812499999999993</v>
      </c>
      <c r="AM13" s="2"/>
      <c r="AN13" s="10"/>
      <c r="AO13" s="10"/>
      <c r="AP13" s="10"/>
      <c r="AQ13" s="10"/>
      <c r="AR13" s="10"/>
      <c r="AS13" s="10"/>
      <c r="AT13" s="10"/>
      <c r="AU13" s="10"/>
      <c r="AV13" s="25">
        <f t="shared" si="10"/>
        <v>0</v>
      </c>
      <c r="AW13" s="26">
        <f t="shared" si="11"/>
        <v>0</v>
      </c>
      <c r="AX13" s="11">
        <f t="shared" si="12"/>
        <v>0</v>
      </c>
      <c r="AY13" s="1"/>
      <c r="AZ13" s="10"/>
      <c r="BA13" s="10"/>
      <c r="BB13" s="18">
        <f t="shared" si="13"/>
        <v>0</v>
      </c>
      <c r="BC13" s="18">
        <f t="shared" si="14"/>
        <v>0</v>
      </c>
      <c r="BD13" s="2"/>
      <c r="BE13" s="18">
        <f t="shared" si="15"/>
        <v>5.5562500000000004</v>
      </c>
      <c r="BF13" s="18">
        <f t="shared" si="16"/>
        <v>5.4812499999999993</v>
      </c>
      <c r="BG13" s="18"/>
      <c r="BH13" s="18">
        <f t="shared" si="17"/>
        <v>5.5187499999999998</v>
      </c>
    </row>
    <row r="14" spans="1:61" x14ac:dyDescent="0.2">
      <c r="A14" s="31">
        <v>66</v>
      </c>
      <c r="B14" t="s">
        <v>218</v>
      </c>
      <c r="C14" t="s">
        <v>68</v>
      </c>
      <c r="D14" t="s">
        <v>69</v>
      </c>
      <c r="E14" t="s">
        <v>70</v>
      </c>
      <c r="F14" s="10">
        <v>3.5</v>
      </c>
      <c r="G14" s="10">
        <v>4.2</v>
      </c>
      <c r="H14" s="10">
        <v>4.7</v>
      </c>
      <c r="I14" s="10">
        <v>5.2</v>
      </c>
      <c r="J14" s="10">
        <v>5.3</v>
      </c>
      <c r="K14" s="10">
        <v>5.3</v>
      </c>
      <c r="L14" s="10">
        <v>5.7</v>
      </c>
      <c r="M14" s="10">
        <v>4.7</v>
      </c>
      <c r="N14" s="25">
        <f t="shared" si="0"/>
        <v>38.600000000000009</v>
      </c>
      <c r="O14" s="26">
        <f t="shared" si="1"/>
        <v>4.8250000000000011</v>
      </c>
      <c r="P14" s="11">
        <f t="shared" si="2"/>
        <v>4.8250000000000011</v>
      </c>
      <c r="Q14" s="1"/>
      <c r="R14" s="10">
        <v>4.7</v>
      </c>
      <c r="S14" s="10">
        <v>5.7</v>
      </c>
      <c r="T14" s="18">
        <f t="shared" si="3"/>
        <v>5.45</v>
      </c>
      <c r="U14" s="18">
        <f t="shared" si="4"/>
        <v>5.1375000000000011</v>
      </c>
      <c r="V14" s="2"/>
      <c r="W14" s="10">
        <v>4</v>
      </c>
      <c r="X14" s="10">
        <v>5</v>
      </c>
      <c r="Y14" s="10">
        <v>5.5</v>
      </c>
      <c r="Z14" s="10">
        <v>6</v>
      </c>
      <c r="AA14" s="10">
        <v>5.5</v>
      </c>
      <c r="AB14" s="10">
        <v>5.5</v>
      </c>
      <c r="AC14" s="10">
        <v>6</v>
      </c>
      <c r="AD14" s="10">
        <v>5.5</v>
      </c>
      <c r="AE14" s="25">
        <f t="shared" si="5"/>
        <v>43</v>
      </c>
      <c r="AF14" s="26">
        <f t="shared" si="6"/>
        <v>5.375</v>
      </c>
      <c r="AG14" s="11">
        <f t="shared" si="7"/>
        <v>5.375</v>
      </c>
      <c r="AH14" s="1"/>
      <c r="AI14" s="10">
        <v>4.8</v>
      </c>
      <c r="AJ14" s="10">
        <v>6.4</v>
      </c>
      <c r="AK14" s="18">
        <f t="shared" si="8"/>
        <v>6.0000000000000009</v>
      </c>
      <c r="AL14" s="18">
        <f t="shared" si="9"/>
        <v>5.6875</v>
      </c>
      <c r="AM14" s="2"/>
      <c r="AN14" s="10"/>
      <c r="AO14" s="10"/>
      <c r="AP14" s="10"/>
      <c r="AQ14" s="10"/>
      <c r="AR14" s="10"/>
      <c r="AS14" s="10"/>
      <c r="AT14" s="10"/>
      <c r="AU14" s="10"/>
      <c r="AV14" s="25">
        <f t="shared" si="10"/>
        <v>0</v>
      </c>
      <c r="AW14" s="26">
        <f t="shared" si="11"/>
        <v>0</v>
      </c>
      <c r="AX14" s="11">
        <f t="shared" si="12"/>
        <v>0</v>
      </c>
      <c r="AY14" s="1"/>
      <c r="AZ14" s="10"/>
      <c r="BA14" s="10"/>
      <c r="BB14" s="18">
        <f t="shared" si="13"/>
        <v>0</v>
      </c>
      <c r="BC14" s="18">
        <f t="shared" si="14"/>
        <v>0</v>
      </c>
      <c r="BD14" s="2"/>
      <c r="BE14" s="18">
        <f t="shared" si="15"/>
        <v>5.1375000000000011</v>
      </c>
      <c r="BF14" s="18">
        <f t="shared" si="16"/>
        <v>5.6875</v>
      </c>
      <c r="BG14" s="18"/>
      <c r="BH14" s="18">
        <f t="shared" si="17"/>
        <v>5.4125000000000005</v>
      </c>
    </row>
    <row r="15" spans="1:61" x14ac:dyDescent="0.2">
      <c r="A15" s="31">
        <v>35</v>
      </c>
      <c r="B15" t="s">
        <v>206</v>
      </c>
      <c r="C15" t="s">
        <v>146</v>
      </c>
      <c r="D15" t="s">
        <v>147</v>
      </c>
      <c r="E15" t="s">
        <v>148</v>
      </c>
      <c r="F15" s="10">
        <v>3</v>
      </c>
      <c r="G15" s="10">
        <v>4.5</v>
      </c>
      <c r="H15" s="10">
        <v>5.5</v>
      </c>
      <c r="I15" s="10">
        <v>4.8</v>
      </c>
      <c r="J15" s="10">
        <v>4.9000000000000004</v>
      </c>
      <c r="K15" s="10">
        <v>5.4</v>
      </c>
      <c r="L15" s="10">
        <v>5.3</v>
      </c>
      <c r="M15" s="10">
        <v>5.5</v>
      </c>
      <c r="N15" s="25">
        <f t="shared" si="0"/>
        <v>38.9</v>
      </c>
      <c r="O15" s="26">
        <f t="shared" si="1"/>
        <v>4.8624999999999998</v>
      </c>
      <c r="P15" s="11">
        <f t="shared" si="2"/>
        <v>4.8624999999999998</v>
      </c>
      <c r="Q15" s="1"/>
      <c r="R15" s="10">
        <v>5</v>
      </c>
      <c r="S15" s="10">
        <v>6</v>
      </c>
      <c r="T15" s="18">
        <f t="shared" si="3"/>
        <v>5.75</v>
      </c>
      <c r="U15" s="18">
        <f t="shared" si="4"/>
        <v>5.3062500000000004</v>
      </c>
      <c r="V15" s="2"/>
      <c r="W15" s="10">
        <v>4.5</v>
      </c>
      <c r="X15" s="10">
        <v>5</v>
      </c>
      <c r="Y15" s="10">
        <v>4.8</v>
      </c>
      <c r="Z15" s="10">
        <v>5.5</v>
      </c>
      <c r="AA15" s="10">
        <v>6</v>
      </c>
      <c r="AB15" s="10">
        <v>6</v>
      </c>
      <c r="AC15" s="10">
        <v>6</v>
      </c>
      <c r="AD15" s="10">
        <v>6</v>
      </c>
      <c r="AE15" s="25">
        <f t="shared" si="5"/>
        <v>43.8</v>
      </c>
      <c r="AF15" s="26">
        <f t="shared" si="6"/>
        <v>5.4749999999999996</v>
      </c>
      <c r="AG15" s="11">
        <f t="shared" si="7"/>
        <v>5.4749999999999996</v>
      </c>
      <c r="AH15" s="1"/>
      <c r="AI15" s="10">
        <v>5.5</v>
      </c>
      <c r="AJ15" s="10">
        <v>5.5</v>
      </c>
      <c r="AK15" s="18">
        <f t="shared" si="8"/>
        <v>5.5</v>
      </c>
      <c r="AL15" s="18">
        <f t="shared" si="9"/>
        <v>5.4874999999999998</v>
      </c>
      <c r="AM15" s="2"/>
      <c r="AN15" s="10"/>
      <c r="AO15" s="10"/>
      <c r="AP15" s="10"/>
      <c r="AQ15" s="10"/>
      <c r="AR15" s="10"/>
      <c r="AS15" s="10"/>
      <c r="AT15" s="10"/>
      <c r="AU15" s="10"/>
      <c r="AV15" s="25">
        <f t="shared" si="10"/>
        <v>0</v>
      </c>
      <c r="AW15" s="26">
        <f t="shared" si="11"/>
        <v>0</v>
      </c>
      <c r="AX15" s="11">
        <f t="shared" si="12"/>
        <v>0</v>
      </c>
      <c r="AY15" s="1"/>
      <c r="AZ15" s="10"/>
      <c r="BA15" s="10"/>
      <c r="BB15" s="18">
        <f t="shared" si="13"/>
        <v>0</v>
      </c>
      <c r="BC15" s="18">
        <f t="shared" si="14"/>
        <v>0</v>
      </c>
      <c r="BD15" s="2"/>
      <c r="BE15" s="18">
        <f t="shared" si="15"/>
        <v>5.3062500000000004</v>
      </c>
      <c r="BF15" s="18">
        <f t="shared" si="16"/>
        <v>5.4874999999999998</v>
      </c>
      <c r="BG15" s="18"/>
      <c r="BH15" s="18">
        <f t="shared" si="17"/>
        <v>5.3968749999999996</v>
      </c>
    </row>
    <row r="16" spans="1:61" ht="12.75" customHeight="1" x14ac:dyDescent="0.2">
      <c r="A16" s="49">
        <v>10</v>
      </c>
      <c r="B16" s="50" t="s">
        <v>208</v>
      </c>
      <c r="C16" s="51" t="s">
        <v>137</v>
      </c>
      <c r="D16" s="45" t="s">
        <v>138</v>
      </c>
      <c r="E16" s="45" t="s">
        <v>139</v>
      </c>
      <c r="F16" s="10">
        <v>3</v>
      </c>
      <c r="G16" s="10">
        <v>5.7</v>
      </c>
      <c r="H16" s="10">
        <v>5.7</v>
      </c>
      <c r="I16" s="10">
        <v>5.2</v>
      </c>
      <c r="J16" s="10">
        <v>5.5</v>
      </c>
      <c r="K16" s="10">
        <v>6</v>
      </c>
      <c r="L16" s="10">
        <v>6.3</v>
      </c>
      <c r="M16" s="10">
        <v>6</v>
      </c>
      <c r="N16" s="25">
        <f t="shared" si="0"/>
        <v>43.4</v>
      </c>
      <c r="O16" s="26">
        <f t="shared" si="1"/>
        <v>5.4249999999999998</v>
      </c>
      <c r="P16" s="11">
        <f t="shared" si="2"/>
        <v>5.4249999999999998</v>
      </c>
      <c r="Q16" s="1"/>
      <c r="R16" s="10">
        <v>4.7</v>
      </c>
      <c r="S16" s="10">
        <v>6.2</v>
      </c>
      <c r="T16" s="18">
        <f t="shared" si="3"/>
        <v>5.8250000000000002</v>
      </c>
      <c r="U16" s="18">
        <f t="shared" si="4"/>
        <v>5.625</v>
      </c>
      <c r="V16" s="2"/>
      <c r="W16" s="10">
        <v>2</v>
      </c>
      <c r="X16" s="10">
        <v>5</v>
      </c>
      <c r="Y16" s="10">
        <v>5</v>
      </c>
      <c r="Z16" s="10">
        <v>5.5</v>
      </c>
      <c r="AA16" s="10">
        <v>5</v>
      </c>
      <c r="AB16" s="10">
        <v>5</v>
      </c>
      <c r="AC16" s="10">
        <v>6</v>
      </c>
      <c r="AD16" s="10">
        <v>5</v>
      </c>
      <c r="AE16" s="25">
        <f t="shared" si="5"/>
        <v>38.5</v>
      </c>
      <c r="AF16" s="26">
        <f t="shared" si="6"/>
        <v>4.8125</v>
      </c>
      <c r="AG16" s="11">
        <f t="shared" si="7"/>
        <v>4.8125</v>
      </c>
      <c r="AH16" s="1"/>
      <c r="AI16" s="10">
        <v>5.4</v>
      </c>
      <c r="AJ16" s="10">
        <v>5.5</v>
      </c>
      <c r="AK16" s="18">
        <f t="shared" si="8"/>
        <v>5.4749999999999996</v>
      </c>
      <c r="AL16" s="18">
        <f t="shared" si="9"/>
        <v>5.1437499999999998</v>
      </c>
      <c r="AM16" s="2"/>
      <c r="AN16" s="10"/>
      <c r="AO16" s="10"/>
      <c r="AP16" s="10"/>
      <c r="AQ16" s="10"/>
      <c r="AR16" s="10"/>
      <c r="AS16" s="10"/>
      <c r="AT16" s="10"/>
      <c r="AU16" s="10"/>
      <c r="AV16" s="25">
        <f t="shared" si="10"/>
        <v>0</v>
      </c>
      <c r="AW16" s="26">
        <f t="shared" si="11"/>
        <v>0</v>
      </c>
      <c r="AX16" s="11">
        <f t="shared" si="12"/>
        <v>0</v>
      </c>
      <c r="AY16" s="1"/>
      <c r="AZ16" s="10"/>
      <c r="BA16" s="10"/>
      <c r="BB16" s="18">
        <f t="shared" si="13"/>
        <v>0</v>
      </c>
      <c r="BC16" s="18">
        <f t="shared" si="14"/>
        <v>0</v>
      </c>
      <c r="BD16" s="2"/>
      <c r="BE16" s="18">
        <f t="shared" si="15"/>
        <v>5.625</v>
      </c>
      <c r="BF16" s="18">
        <f t="shared" si="16"/>
        <v>5.1437499999999998</v>
      </c>
      <c r="BG16" s="18"/>
      <c r="BH16" s="18">
        <f t="shared" si="17"/>
        <v>5.3843750000000004</v>
      </c>
    </row>
    <row r="17" spans="1:60" x14ac:dyDescent="0.2">
      <c r="A17" s="33">
        <v>11</v>
      </c>
      <c r="B17" s="34" t="s">
        <v>202</v>
      </c>
      <c r="C17" s="34" t="s">
        <v>137</v>
      </c>
      <c r="D17" s="34" t="s">
        <v>138</v>
      </c>
      <c r="E17" s="34" t="s">
        <v>139</v>
      </c>
      <c r="F17" s="10">
        <v>3.5</v>
      </c>
      <c r="G17" s="10">
        <v>5</v>
      </c>
      <c r="H17" s="10">
        <v>5</v>
      </c>
      <c r="I17" s="10">
        <v>5.2</v>
      </c>
      <c r="J17" s="10">
        <v>0</v>
      </c>
      <c r="K17" s="10">
        <v>0</v>
      </c>
      <c r="L17" s="10">
        <v>6</v>
      </c>
      <c r="M17" s="10">
        <v>5.5</v>
      </c>
      <c r="N17" s="25">
        <f t="shared" si="0"/>
        <v>30.2</v>
      </c>
      <c r="O17" s="26">
        <f t="shared" si="1"/>
        <v>3.7749999999999999</v>
      </c>
      <c r="P17" s="11">
        <f t="shared" si="2"/>
        <v>3.7749999999999999</v>
      </c>
      <c r="Q17" s="1"/>
      <c r="R17" s="10">
        <v>5</v>
      </c>
      <c r="S17" s="10">
        <v>6.6</v>
      </c>
      <c r="T17" s="18">
        <f t="shared" si="3"/>
        <v>6.1999999999999993</v>
      </c>
      <c r="U17" s="18">
        <f t="shared" si="4"/>
        <v>4.9874999999999998</v>
      </c>
      <c r="V17" s="2"/>
      <c r="W17" s="10">
        <v>4.5</v>
      </c>
      <c r="X17" s="10">
        <v>5.5</v>
      </c>
      <c r="Y17" s="10">
        <v>5.5</v>
      </c>
      <c r="Z17" s="10">
        <v>5</v>
      </c>
      <c r="AA17" s="10">
        <v>5.5</v>
      </c>
      <c r="AB17" s="10">
        <v>5.5</v>
      </c>
      <c r="AC17" s="10">
        <v>6</v>
      </c>
      <c r="AD17" s="10">
        <v>5.5</v>
      </c>
      <c r="AE17" s="25">
        <f t="shared" si="5"/>
        <v>43</v>
      </c>
      <c r="AF17" s="26">
        <f t="shared" si="6"/>
        <v>5.375</v>
      </c>
      <c r="AG17" s="11">
        <f t="shared" si="7"/>
        <v>5.375</v>
      </c>
      <c r="AH17" s="1"/>
      <c r="AI17" s="10">
        <v>5.2</v>
      </c>
      <c r="AJ17" s="10">
        <v>5</v>
      </c>
      <c r="AK17" s="18">
        <f t="shared" si="8"/>
        <v>5.05</v>
      </c>
      <c r="AL17" s="18">
        <f t="shared" si="9"/>
        <v>5.2125000000000004</v>
      </c>
      <c r="AM17" s="2"/>
      <c r="AN17" s="10"/>
      <c r="AO17" s="10"/>
      <c r="AP17" s="10"/>
      <c r="AQ17" s="10"/>
      <c r="AR17" s="10"/>
      <c r="AS17" s="10"/>
      <c r="AT17" s="10"/>
      <c r="AU17" s="10"/>
      <c r="AV17" s="25">
        <f t="shared" si="10"/>
        <v>0</v>
      </c>
      <c r="AW17" s="26">
        <f t="shared" si="11"/>
        <v>0</v>
      </c>
      <c r="AX17" s="11">
        <f t="shared" si="12"/>
        <v>0</v>
      </c>
      <c r="AY17" s="1"/>
      <c r="AZ17" s="10"/>
      <c r="BA17" s="10"/>
      <c r="BB17" s="18">
        <f t="shared" si="13"/>
        <v>0</v>
      </c>
      <c r="BC17" s="18">
        <f t="shared" si="14"/>
        <v>0</v>
      </c>
      <c r="BD17" s="2"/>
      <c r="BE17" s="18">
        <f t="shared" si="15"/>
        <v>4.9874999999999998</v>
      </c>
      <c r="BF17" s="18">
        <f t="shared" si="16"/>
        <v>5.2125000000000004</v>
      </c>
      <c r="BG17" s="18"/>
      <c r="BH17" s="18">
        <f t="shared" si="17"/>
        <v>5.0999999999999996</v>
      </c>
    </row>
    <row r="18" spans="1:60" ht="12.75" customHeight="1" x14ac:dyDescent="0.2">
      <c r="A18" s="46">
        <v>68</v>
      </c>
      <c r="B18" s="47" t="s">
        <v>220</v>
      </c>
      <c r="C18" s="48" t="s">
        <v>221</v>
      </c>
      <c r="D18" s="48" t="s">
        <v>123</v>
      </c>
      <c r="E18" s="47" t="s">
        <v>106</v>
      </c>
      <c r="F18" s="10">
        <v>4</v>
      </c>
      <c r="G18" s="10">
        <v>4</v>
      </c>
      <c r="H18" s="10">
        <v>3.7</v>
      </c>
      <c r="I18" s="10">
        <v>3.5</v>
      </c>
      <c r="J18" s="10">
        <v>4.7</v>
      </c>
      <c r="K18" s="10">
        <v>4.7</v>
      </c>
      <c r="L18" s="10">
        <v>5</v>
      </c>
      <c r="M18" s="10">
        <v>5</v>
      </c>
      <c r="N18" s="25">
        <f t="shared" si="0"/>
        <v>34.599999999999994</v>
      </c>
      <c r="O18" s="26">
        <f t="shared" si="1"/>
        <v>4.3249999999999993</v>
      </c>
      <c r="P18" s="11">
        <f t="shared" si="2"/>
        <v>4.3249999999999993</v>
      </c>
      <c r="Q18" s="1"/>
      <c r="R18" s="10">
        <v>4.5</v>
      </c>
      <c r="S18" s="10">
        <v>5.2</v>
      </c>
      <c r="T18" s="18">
        <f t="shared" si="3"/>
        <v>5.0250000000000004</v>
      </c>
      <c r="U18" s="18">
        <f t="shared" si="4"/>
        <v>4.6749999999999998</v>
      </c>
      <c r="V18" s="2"/>
      <c r="W18" s="10">
        <v>4.5</v>
      </c>
      <c r="X18" s="10">
        <v>4.5</v>
      </c>
      <c r="Y18" s="10">
        <v>4</v>
      </c>
      <c r="Z18" s="10">
        <v>4</v>
      </c>
      <c r="AA18" s="10">
        <v>5</v>
      </c>
      <c r="AB18" s="10">
        <v>5.5</v>
      </c>
      <c r="AC18" s="10">
        <v>5.5</v>
      </c>
      <c r="AD18" s="10">
        <v>6.5</v>
      </c>
      <c r="AE18" s="25">
        <f t="shared" si="5"/>
        <v>39.5</v>
      </c>
      <c r="AF18" s="26">
        <f t="shared" si="6"/>
        <v>4.9375</v>
      </c>
      <c r="AG18" s="11">
        <f t="shared" si="7"/>
        <v>4.9375</v>
      </c>
      <c r="AH18" s="1"/>
      <c r="AI18" s="10">
        <v>5.5</v>
      </c>
      <c r="AJ18" s="10">
        <v>5.6</v>
      </c>
      <c r="AK18" s="18">
        <f t="shared" si="8"/>
        <v>5.5749999999999993</v>
      </c>
      <c r="AL18" s="18">
        <f t="shared" si="9"/>
        <v>5.2562499999999996</v>
      </c>
      <c r="AM18" s="2"/>
      <c r="AN18" s="10"/>
      <c r="AO18" s="10"/>
      <c r="AP18" s="10"/>
      <c r="AQ18" s="10"/>
      <c r="AR18" s="10"/>
      <c r="AS18" s="10"/>
      <c r="AT18" s="10"/>
      <c r="AU18" s="10"/>
      <c r="AV18" s="25">
        <f t="shared" si="10"/>
        <v>0</v>
      </c>
      <c r="AW18" s="26">
        <f t="shared" si="11"/>
        <v>0</v>
      </c>
      <c r="AX18" s="11">
        <f t="shared" si="12"/>
        <v>0</v>
      </c>
      <c r="AY18" s="1"/>
      <c r="AZ18" s="10"/>
      <c r="BA18" s="10"/>
      <c r="BB18" s="18">
        <f t="shared" si="13"/>
        <v>0</v>
      </c>
      <c r="BC18" s="18">
        <f t="shared" si="14"/>
        <v>0</v>
      </c>
      <c r="BD18" s="2"/>
      <c r="BE18" s="18">
        <f t="shared" si="15"/>
        <v>4.6749999999999998</v>
      </c>
      <c r="BF18" s="18">
        <f t="shared" si="16"/>
        <v>5.2562499999999996</v>
      </c>
      <c r="BG18" s="18"/>
      <c r="BH18" s="18">
        <f t="shared" si="17"/>
        <v>4.9656249999999993</v>
      </c>
    </row>
    <row r="19" spans="1:60" x14ac:dyDescent="0.2">
      <c r="A19" s="41">
        <v>12</v>
      </c>
      <c r="B19" s="42" t="s">
        <v>203</v>
      </c>
      <c r="C19" s="42" t="s">
        <v>137</v>
      </c>
      <c r="D19" s="42" t="s">
        <v>138</v>
      </c>
      <c r="E19" s="43" t="s">
        <v>139</v>
      </c>
      <c r="F19" s="10">
        <v>3.5</v>
      </c>
      <c r="G19" s="10">
        <v>4.5</v>
      </c>
      <c r="H19" s="10">
        <v>5.2</v>
      </c>
      <c r="I19" s="10">
        <v>6</v>
      </c>
      <c r="J19" s="10">
        <v>6</v>
      </c>
      <c r="K19" s="10">
        <v>5.8</v>
      </c>
      <c r="L19" s="10">
        <v>6.2</v>
      </c>
      <c r="M19" s="10">
        <v>5</v>
      </c>
      <c r="N19" s="25">
        <f t="shared" si="0"/>
        <v>42.2</v>
      </c>
      <c r="O19" s="26">
        <f t="shared" si="1"/>
        <v>5.2750000000000004</v>
      </c>
      <c r="P19" s="11">
        <f t="shared" si="2"/>
        <v>5.2750000000000004</v>
      </c>
      <c r="Q19" s="1"/>
      <c r="R19" s="10">
        <v>4.5</v>
      </c>
      <c r="S19" s="10">
        <v>3.2</v>
      </c>
      <c r="T19" s="18">
        <f t="shared" si="3"/>
        <v>3.5250000000000004</v>
      </c>
      <c r="U19" s="18">
        <f t="shared" si="4"/>
        <v>4.4000000000000004</v>
      </c>
      <c r="V19" s="2"/>
      <c r="W19" s="10">
        <v>3.5</v>
      </c>
      <c r="X19" s="10">
        <v>5</v>
      </c>
      <c r="Y19" s="10">
        <v>5.5</v>
      </c>
      <c r="Z19" s="10">
        <v>6</v>
      </c>
      <c r="AA19" s="10">
        <v>5.5</v>
      </c>
      <c r="AB19" s="10">
        <v>5.5</v>
      </c>
      <c r="AC19" s="10">
        <v>6</v>
      </c>
      <c r="AD19" s="10">
        <v>5.5</v>
      </c>
      <c r="AE19" s="25">
        <f t="shared" si="5"/>
        <v>42.5</v>
      </c>
      <c r="AF19" s="26">
        <f t="shared" si="6"/>
        <v>5.3125</v>
      </c>
      <c r="AG19" s="11">
        <f t="shared" si="7"/>
        <v>5.3125</v>
      </c>
      <c r="AH19" s="1"/>
      <c r="AI19" s="10">
        <v>5.8</v>
      </c>
      <c r="AJ19" s="10">
        <v>4.5999999999999996</v>
      </c>
      <c r="AK19" s="18">
        <f t="shared" si="8"/>
        <v>4.8999999999999995</v>
      </c>
      <c r="AL19" s="18">
        <f t="shared" si="9"/>
        <v>5.1062499999999993</v>
      </c>
      <c r="AM19" s="2"/>
      <c r="AN19" s="10"/>
      <c r="AO19" s="10"/>
      <c r="AP19" s="10"/>
      <c r="AQ19" s="10"/>
      <c r="AR19" s="10"/>
      <c r="AS19" s="10"/>
      <c r="AT19" s="10"/>
      <c r="AU19" s="10"/>
      <c r="AV19" s="25">
        <f t="shared" si="10"/>
        <v>0</v>
      </c>
      <c r="AW19" s="26">
        <f t="shared" si="11"/>
        <v>0</v>
      </c>
      <c r="AX19" s="11">
        <f t="shared" si="12"/>
        <v>0</v>
      </c>
      <c r="AY19" s="1"/>
      <c r="AZ19" s="10"/>
      <c r="BA19" s="10"/>
      <c r="BB19" s="18">
        <f t="shared" si="13"/>
        <v>0</v>
      </c>
      <c r="BC19" s="18">
        <f t="shared" si="14"/>
        <v>0</v>
      </c>
      <c r="BD19" s="2"/>
      <c r="BE19" s="18">
        <f t="shared" si="15"/>
        <v>4.4000000000000004</v>
      </c>
      <c r="BF19" s="18">
        <f t="shared" si="16"/>
        <v>5.1062499999999993</v>
      </c>
      <c r="BG19" s="18"/>
      <c r="BH19" s="18">
        <f t="shared" si="17"/>
        <v>4.7531249999999998</v>
      </c>
    </row>
    <row r="20" spans="1:60" x14ac:dyDescent="0.2">
      <c r="A20" s="44">
        <v>75</v>
      </c>
      <c r="B20" s="45" t="s">
        <v>213</v>
      </c>
      <c r="C20" s="45" t="s">
        <v>219</v>
      </c>
      <c r="D20" s="45" t="s">
        <v>142</v>
      </c>
      <c r="E20" s="45" t="s">
        <v>106</v>
      </c>
      <c r="F20" s="10">
        <v>3.5</v>
      </c>
      <c r="G20" s="10">
        <v>5.5</v>
      </c>
      <c r="H20" s="10">
        <v>5</v>
      </c>
      <c r="I20" s="10">
        <v>5</v>
      </c>
      <c r="J20" s="10">
        <v>4</v>
      </c>
      <c r="K20" s="10">
        <v>4</v>
      </c>
      <c r="L20" s="10">
        <v>5.6</v>
      </c>
      <c r="M20" s="10">
        <v>4.7</v>
      </c>
      <c r="N20" s="25">
        <f t="shared" si="0"/>
        <v>37.300000000000004</v>
      </c>
      <c r="O20" s="26">
        <f t="shared" si="1"/>
        <v>4.6625000000000005</v>
      </c>
      <c r="P20" s="11">
        <f t="shared" si="2"/>
        <v>4.6625000000000005</v>
      </c>
      <c r="Q20" s="1"/>
      <c r="R20" s="10">
        <v>4</v>
      </c>
      <c r="S20" s="10">
        <v>3.8</v>
      </c>
      <c r="T20" s="18">
        <f t="shared" si="3"/>
        <v>3.8499999999999996</v>
      </c>
      <c r="U20" s="18">
        <f t="shared" si="4"/>
        <v>4.2562499999999996</v>
      </c>
      <c r="V20" s="2"/>
      <c r="W20" s="10">
        <v>5.5</v>
      </c>
      <c r="X20" s="10">
        <v>6</v>
      </c>
      <c r="Y20" s="10">
        <v>5</v>
      </c>
      <c r="Z20" s="10">
        <v>6</v>
      </c>
      <c r="AA20" s="10">
        <v>5.5</v>
      </c>
      <c r="AB20" s="10">
        <v>5.5</v>
      </c>
      <c r="AC20" s="10">
        <v>6</v>
      </c>
      <c r="AD20" s="10">
        <v>5.5</v>
      </c>
      <c r="AE20" s="25">
        <f t="shared" si="5"/>
        <v>45</v>
      </c>
      <c r="AF20" s="26">
        <f t="shared" si="6"/>
        <v>5.625</v>
      </c>
      <c r="AG20" s="11">
        <f t="shared" si="7"/>
        <v>5.625</v>
      </c>
      <c r="AH20" s="1"/>
      <c r="AI20" s="10">
        <v>4</v>
      </c>
      <c r="AJ20" s="10">
        <v>4.7</v>
      </c>
      <c r="AK20" s="18">
        <f t="shared" si="8"/>
        <v>4.5250000000000004</v>
      </c>
      <c r="AL20" s="18">
        <f t="shared" si="9"/>
        <v>5.0750000000000002</v>
      </c>
      <c r="AM20" s="2"/>
      <c r="AN20" s="10"/>
      <c r="AO20" s="10"/>
      <c r="AP20" s="10"/>
      <c r="AQ20" s="10"/>
      <c r="AR20" s="10"/>
      <c r="AS20" s="10"/>
      <c r="AT20" s="10"/>
      <c r="AU20" s="10"/>
      <c r="AV20" s="25">
        <f t="shared" si="10"/>
        <v>0</v>
      </c>
      <c r="AW20" s="26">
        <f t="shared" si="11"/>
        <v>0</v>
      </c>
      <c r="AX20" s="11">
        <f t="shared" si="12"/>
        <v>0</v>
      </c>
      <c r="AY20" s="1"/>
      <c r="AZ20" s="10"/>
      <c r="BA20" s="10"/>
      <c r="BB20" s="18">
        <f t="shared" si="13"/>
        <v>0</v>
      </c>
      <c r="BC20" s="18">
        <f t="shared" si="14"/>
        <v>0</v>
      </c>
      <c r="BD20" s="2"/>
      <c r="BE20" s="18">
        <f t="shared" si="15"/>
        <v>4.2562499999999996</v>
      </c>
      <c r="BF20" s="18">
        <f t="shared" si="16"/>
        <v>5.0750000000000002</v>
      </c>
      <c r="BG20" s="18"/>
      <c r="BH20" s="18">
        <f t="shared" si="17"/>
        <v>4.6656250000000004</v>
      </c>
    </row>
  </sheetData>
  <sortState ref="A7:BI20">
    <sortCondition descending="1" ref="BH7:BH20"/>
  </sortState>
  <mergeCells count="10">
    <mergeCell ref="AZ4:BB4"/>
    <mergeCell ref="BE4:BG4"/>
    <mergeCell ref="H1:M1"/>
    <mergeCell ref="Y1:AF1"/>
    <mergeCell ref="AP1:AW1"/>
    <mergeCell ref="F4:P4"/>
    <mergeCell ref="R4:T4"/>
    <mergeCell ref="W4:AG4"/>
    <mergeCell ref="AI4:AK4"/>
    <mergeCell ref="AN4:AX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14" sqref="A14:XFD14"/>
    </sheetView>
  </sheetViews>
  <sheetFormatPr defaultRowHeight="12.75" x14ac:dyDescent="0.2"/>
  <cols>
    <col min="1" max="1" width="5.5703125" customWidth="1"/>
    <col min="2" max="2" width="17.85546875" customWidth="1"/>
    <col min="3" max="3" width="24.7109375" customWidth="1"/>
    <col min="4" max="5" width="14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3.140625" customWidth="1"/>
    <col min="23" max="33" width="5.7109375" customWidth="1"/>
    <col min="34" max="34" width="3.140625" customWidth="1"/>
    <col min="35" max="37" width="5.7109375" customWidth="1"/>
    <col min="38" max="38" width="6.7109375" customWidth="1"/>
    <col min="39" max="39" width="3.140625" customWidth="1"/>
    <col min="40" max="50" width="5.7109375" hidden="1" customWidth="1"/>
    <col min="51" max="51" width="3.140625" hidden="1" customWidth="1"/>
    <col min="52" max="54" width="5.7109375" hidden="1" customWidth="1"/>
    <col min="55" max="55" width="6.7109375" hidden="1" customWidth="1"/>
    <col min="56" max="56" width="3.140625" customWidth="1"/>
    <col min="57" max="60" width="8.7109375" customWidth="1"/>
    <col min="61" max="61" width="11.5703125" customWidth="1"/>
  </cols>
  <sheetData>
    <row r="1" spans="1:61" x14ac:dyDescent="0.2">
      <c r="A1" t="s">
        <v>35</v>
      </c>
      <c r="D1" t="s">
        <v>0</v>
      </c>
      <c r="E1" t="s">
        <v>250</v>
      </c>
      <c r="F1" s="19" t="s">
        <v>0</v>
      </c>
      <c r="G1" s="19"/>
      <c r="H1" s="61" t="str">
        <f>E1</f>
        <v>Angie Deeks</v>
      </c>
      <c r="I1" s="61"/>
      <c r="J1" s="61"/>
      <c r="K1" s="61"/>
      <c r="L1" s="61"/>
      <c r="M1" s="19"/>
      <c r="N1" s="19"/>
      <c r="Q1" s="1"/>
      <c r="V1" s="2"/>
      <c r="W1" t="s">
        <v>1</v>
      </c>
      <c r="Y1" s="61" t="str">
        <f>E2</f>
        <v>Jenny Scott</v>
      </c>
      <c r="Z1" s="61"/>
      <c r="AA1" s="61"/>
      <c r="AB1" s="61"/>
      <c r="AC1" s="61"/>
      <c r="AD1" s="61"/>
      <c r="AE1" s="61"/>
      <c r="AH1" s="1"/>
      <c r="AM1" s="2"/>
      <c r="AN1" t="s">
        <v>2</v>
      </c>
      <c r="AP1" s="61">
        <f>E3</f>
        <v>0</v>
      </c>
      <c r="AQ1" s="61"/>
      <c r="AR1" s="61"/>
      <c r="AS1" s="61"/>
      <c r="AT1" s="61"/>
      <c r="AU1" s="61"/>
      <c r="AV1" s="61"/>
      <c r="AY1" s="1"/>
      <c r="BD1" s="2"/>
      <c r="BI1" s="4">
        <f ca="1">NOW()</f>
        <v>42145.371461458337</v>
      </c>
    </row>
    <row r="2" spans="1:61" x14ac:dyDescent="0.2">
      <c r="A2" s="5" t="s">
        <v>36</v>
      </c>
      <c r="D2" t="s">
        <v>1</v>
      </c>
      <c r="E2" t="s">
        <v>249</v>
      </c>
      <c r="Q2" s="1"/>
      <c r="V2" s="2"/>
      <c r="AH2" s="1"/>
      <c r="AM2" s="2"/>
      <c r="AY2" s="1"/>
      <c r="BD2" s="2"/>
      <c r="BI2" s="6">
        <f ca="1">NOW()</f>
        <v>42145.371461458337</v>
      </c>
    </row>
    <row r="3" spans="1:61" x14ac:dyDescent="0.2">
      <c r="A3" t="s">
        <v>131</v>
      </c>
      <c r="C3" t="s">
        <v>156</v>
      </c>
      <c r="D3" t="s">
        <v>2</v>
      </c>
      <c r="Q3" s="1"/>
      <c r="V3" s="2"/>
      <c r="AH3" s="1"/>
      <c r="AM3" s="2"/>
      <c r="AY3" s="1"/>
      <c r="BD3" s="2"/>
    </row>
    <row r="4" spans="1:61" x14ac:dyDescent="0.2"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8"/>
      <c r="R4" s="60" t="s">
        <v>4</v>
      </c>
      <c r="S4" s="60"/>
      <c r="T4" s="60"/>
      <c r="U4" s="7" t="s">
        <v>96</v>
      </c>
      <c r="V4" s="2"/>
      <c r="W4" s="60" t="s">
        <v>3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8"/>
      <c r="AI4" s="60" t="s">
        <v>4</v>
      </c>
      <c r="AJ4" s="60"/>
      <c r="AK4" s="60"/>
      <c r="AL4" s="7" t="s">
        <v>96</v>
      </c>
      <c r="AM4" s="2"/>
      <c r="AN4" s="60" t="s">
        <v>3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8"/>
      <c r="AZ4" s="60" t="s">
        <v>4</v>
      </c>
      <c r="BA4" s="60"/>
      <c r="BB4" s="60"/>
      <c r="BC4" s="7" t="s">
        <v>96</v>
      </c>
      <c r="BD4" s="2"/>
      <c r="BE4" s="60" t="s">
        <v>94</v>
      </c>
      <c r="BF4" s="60"/>
      <c r="BG4" s="60"/>
      <c r="BH4" s="7" t="s">
        <v>108</v>
      </c>
    </row>
    <row r="5" spans="1:61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92</v>
      </c>
      <c r="I5" s="7" t="s">
        <v>88</v>
      </c>
      <c r="J5" s="7" t="s">
        <v>128</v>
      </c>
      <c r="K5" s="7" t="s">
        <v>129</v>
      </c>
      <c r="L5" s="7" t="s">
        <v>130</v>
      </c>
      <c r="M5" s="7" t="s">
        <v>85</v>
      </c>
      <c r="N5" s="7" t="s">
        <v>84</v>
      </c>
      <c r="O5" s="7" t="s">
        <v>10</v>
      </c>
      <c r="P5" s="7" t="s">
        <v>23</v>
      </c>
      <c r="Q5" s="8"/>
      <c r="R5" s="7" t="s">
        <v>24</v>
      </c>
      <c r="S5" s="7" t="s">
        <v>113</v>
      </c>
      <c r="T5" s="7" t="s">
        <v>23</v>
      </c>
      <c r="U5" s="7" t="s">
        <v>27</v>
      </c>
      <c r="V5" s="9"/>
      <c r="W5" s="7" t="s">
        <v>13</v>
      </c>
      <c r="X5" s="7" t="s">
        <v>14</v>
      </c>
      <c r="Y5" s="7" t="s">
        <v>92</v>
      </c>
      <c r="Z5" s="7" t="s">
        <v>88</v>
      </c>
      <c r="AA5" s="7" t="s">
        <v>128</v>
      </c>
      <c r="AB5" s="7" t="s">
        <v>129</v>
      </c>
      <c r="AC5" s="7" t="s">
        <v>130</v>
      </c>
      <c r="AD5" s="7" t="s">
        <v>85</v>
      </c>
      <c r="AE5" s="7" t="s">
        <v>84</v>
      </c>
      <c r="AF5" s="7" t="s">
        <v>10</v>
      </c>
      <c r="AG5" s="7" t="s">
        <v>23</v>
      </c>
      <c r="AH5" s="8"/>
      <c r="AI5" s="7" t="s">
        <v>24</v>
      </c>
      <c r="AJ5" s="7" t="s">
        <v>113</v>
      </c>
      <c r="AK5" s="7" t="s">
        <v>23</v>
      </c>
      <c r="AL5" s="7" t="s">
        <v>27</v>
      </c>
      <c r="AM5" s="9"/>
      <c r="AN5" s="7" t="s">
        <v>13</v>
      </c>
      <c r="AO5" s="7" t="s">
        <v>14</v>
      </c>
      <c r="AP5" s="7" t="s">
        <v>92</v>
      </c>
      <c r="AQ5" s="7" t="s">
        <v>88</v>
      </c>
      <c r="AR5" s="7" t="s">
        <v>128</v>
      </c>
      <c r="AS5" s="7" t="s">
        <v>129</v>
      </c>
      <c r="AT5" s="7" t="s">
        <v>130</v>
      </c>
      <c r="AU5" s="7" t="s">
        <v>85</v>
      </c>
      <c r="AV5" s="7" t="s">
        <v>84</v>
      </c>
      <c r="AW5" s="7" t="s">
        <v>10</v>
      </c>
      <c r="AX5" s="7" t="s">
        <v>23</v>
      </c>
      <c r="AY5" s="8"/>
      <c r="AZ5" s="7" t="s">
        <v>24</v>
      </c>
      <c r="BA5" s="7" t="s">
        <v>113</v>
      </c>
      <c r="BB5" s="7" t="s">
        <v>23</v>
      </c>
      <c r="BC5" s="7" t="s">
        <v>27</v>
      </c>
      <c r="BD5" s="9"/>
      <c r="BE5" s="7" t="s">
        <v>28</v>
      </c>
      <c r="BF5" s="7" t="s">
        <v>29</v>
      </c>
      <c r="BG5" s="7" t="s">
        <v>30</v>
      </c>
      <c r="BH5" s="7" t="s">
        <v>23</v>
      </c>
      <c r="BI5" s="7" t="s">
        <v>74</v>
      </c>
    </row>
    <row r="6" spans="1:61" x14ac:dyDescent="0.2">
      <c r="Q6" s="1"/>
      <c r="V6" s="2"/>
      <c r="AH6" s="1"/>
      <c r="AM6" s="2"/>
      <c r="AY6" s="1"/>
      <c r="BD6" s="2"/>
    </row>
    <row r="7" spans="1:61" x14ac:dyDescent="0.2">
      <c r="A7" s="28">
        <v>42</v>
      </c>
      <c r="B7" s="28" t="s">
        <v>151</v>
      </c>
      <c r="C7" s="32" t="s">
        <v>105</v>
      </c>
      <c r="D7" s="28" t="s">
        <v>247</v>
      </c>
      <c r="E7" s="28" t="s">
        <v>150</v>
      </c>
      <c r="F7" s="10">
        <v>3.5</v>
      </c>
      <c r="G7" s="10">
        <v>5.5</v>
      </c>
      <c r="H7" s="10">
        <v>5.5</v>
      </c>
      <c r="I7" s="10">
        <v>5.8</v>
      </c>
      <c r="J7" s="10">
        <v>6.3</v>
      </c>
      <c r="K7" s="10">
        <v>5.5</v>
      </c>
      <c r="L7" s="10">
        <v>4.8</v>
      </c>
      <c r="M7" s="25">
        <f t="shared" ref="M7:M19" si="0">SUM(F7:L7)</f>
        <v>36.9</v>
      </c>
      <c r="N7" s="26">
        <f t="shared" ref="N7:N19" si="1">M7/7</f>
        <v>5.2714285714285714</v>
      </c>
      <c r="O7" s="10">
        <v>6.5</v>
      </c>
      <c r="P7" s="11">
        <f t="shared" ref="P7:P19" si="2">(N7*0.75)+(O7*0.25)</f>
        <v>5.5785714285714283</v>
      </c>
      <c r="Q7" s="1"/>
      <c r="R7" s="10">
        <v>4.9000000000000004</v>
      </c>
      <c r="S7" s="10">
        <v>8.3000000000000007</v>
      </c>
      <c r="T7" s="18">
        <f t="shared" ref="T7:T19" si="3">(R7*0.25)+(S7*0.75)</f>
        <v>7.4500000000000011</v>
      </c>
      <c r="U7" s="18">
        <f t="shared" ref="U7:U19" si="4">(P7+T7)/2</f>
        <v>6.5142857142857142</v>
      </c>
      <c r="V7" s="2"/>
      <c r="W7" s="10">
        <v>4</v>
      </c>
      <c r="X7" s="10">
        <v>5.5</v>
      </c>
      <c r="Y7" s="10">
        <v>5</v>
      </c>
      <c r="Z7" s="10">
        <v>5.5</v>
      </c>
      <c r="AA7" s="10">
        <v>5</v>
      </c>
      <c r="AB7" s="10">
        <v>5</v>
      </c>
      <c r="AC7" s="10">
        <v>4.5</v>
      </c>
      <c r="AD7" s="25">
        <f t="shared" ref="AD7:AD19" si="5">SUM(W7:AC7)</f>
        <v>34.5</v>
      </c>
      <c r="AE7" s="26">
        <f t="shared" ref="AE7:AE19" si="6">AD7/7</f>
        <v>4.9285714285714288</v>
      </c>
      <c r="AF7" s="10">
        <v>6</v>
      </c>
      <c r="AG7" s="11">
        <f t="shared" ref="AG7:AG19" si="7">(AE7*0.75)+(AF7*0.25)</f>
        <v>5.1964285714285712</v>
      </c>
      <c r="AH7" s="1"/>
      <c r="AI7" s="10">
        <v>6.5</v>
      </c>
      <c r="AJ7" s="10">
        <v>6.7</v>
      </c>
      <c r="AK7" s="18">
        <f t="shared" ref="AK7:AK19" si="8">(AI7*0.25)+(AJ7*0.75)</f>
        <v>6.65</v>
      </c>
      <c r="AL7" s="18">
        <f t="shared" ref="AL7:AL19" si="9">(AG7+AK7)/2</f>
        <v>5.9232142857142858</v>
      </c>
      <c r="AM7" s="2"/>
      <c r="AN7" s="10"/>
      <c r="AO7" s="10"/>
      <c r="AP7" s="10"/>
      <c r="AQ7" s="10"/>
      <c r="AR7" s="10"/>
      <c r="AS7" s="10"/>
      <c r="AT7" s="10"/>
      <c r="AU7" s="25">
        <f t="shared" ref="AU7:AU19" si="10">SUM(AN7:AT7)</f>
        <v>0</v>
      </c>
      <c r="AV7" s="26">
        <f t="shared" ref="AV7:AV19" si="11">AU7/7</f>
        <v>0</v>
      </c>
      <c r="AW7" s="10"/>
      <c r="AX7" s="11">
        <f t="shared" ref="AX7:AX19" si="12">(AV7*0.75)+(AW7*0.25)</f>
        <v>0</v>
      </c>
      <c r="AY7" s="1"/>
      <c r="AZ7" s="10"/>
      <c r="BA7" s="10"/>
      <c r="BB7" s="18">
        <f t="shared" ref="BB7:BB19" si="13">(AZ7*0.25)+(BA7*0.75)</f>
        <v>0</v>
      </c>
      <c r="BC7" s="18">
        <f t="shared" ref="BC7:BC19" si="14">(AX7+BB7)/2</f>
        <v>0</v>
      </c>
      <c r="BD7" s="2"/>
      <c r="BE7" s="18">
        <f t="shared" ref="BE7:BE19" si="15">U7</f>
        <v>6.5142857142857142</v>
      </c>
      <c r="BF7" s="18">
        <f t="shared" ref="BF7:BF19" si="16">AL7</f>
        <v>5.9232142857142858</v>
      </c>
      <c r="BG7" s="18"/>
      <c r="BH7" s="18">
        <f t="shared" ref="BH7:BH19" si="17">AVERAGE(BE7:BG7)</f>
        <v>6.21875</v>
      </c>
      <c r="BI7">
        <v>1</v>
      </c>
    </row>
    <row r="8" spans="1:61" x14ac:dyDescent="0.2">
      <c r="A8" s="28">
        <v>39</v>
      </c>
      <c r="B8" s="28" t="s">
        <v>149</v>
      </c>
      <c r="C8" s="28" t="s">
        <v>105</v>
      </c>
      <c r="D8" s="28" t="s">
        <v>247</v>
      </c>
      <c r="E8" s="28" t="s">
        <v>150</v>
      </c>
      <c r="F8" s="10">
        <v>4</v>
      </c>
      <c r="G8" s="10">
        <v>5.5</v>
      </c>
      <c r="H8" s="10">
        <v>6</v>
      </c>
      <c r="I8" s="10">
        <v>5.5</v>
      </c>
      <c r="J8" s="10">
        <v>6</v>
      </c>
      <c r="K8" s="10">
        <v>4.5</v>
      </c>
      <c r="L8" s="10">
        <v>4</v>
      </c>
      <c r="M8" s="25">
        <f t="shared" si="0"/>
        <v>35.5</v>
      </c>
      <c r="N8" s="26">
        <f t="shared" si="1"/>
        <v>5.0714285714285712</v>
      </c>
      <c r="O8" s="10">
        <v>6.5</v>
      </c>
      <c r="P8" s="11">
        <f t="shared" si="2"/>
        <v>5.4285714285714288</v>
      </c>
      <c r="Q8" s="1"/>
      <c r="R8" s="10">
        <v>5.5</v>
      </c>
      <c r="S8" s="10">
        <v>8</v>
      </c>
      <c r="T8" s="18">
        <f t="shared" si="3"/>
        <v>7.375</v>
      </c>
      <c r="U8" s="18">
        <f t="shared" si="4"/>
        <v>6.4017857142857144</v>
      </c>
      <c r="V8" s="2"/>
      <c r="W8" s="10">
        <v>4.5</v>
      </c>
      <c r="X8" s="10">
        <v>6</v>
      </c>
      <c r="Y8" s="10">
        <v>6</v>
      </c>
      <c r="Z8" s="10">
        <v>6</v>
      </c>
      <c r="AA8" s="10">
        <v>4</v>
      </c>
      <c r="AB8" s="10">
        <v>4</v>
      </c>
      <c r="AC8" s="10">
        <v>5</v>
      </c>
      <c r="AD8" s="25">
        <f t="shared" si="5"/>
        <v>35.5</v>
      </c>
      <c r="AE8" s="26">
        <f t="shared" si="6"/>
        <v>5.0714285714285712</v>
      </c>
      <c r="AF8" s="10">
        <v>6.5</v>
      </c>
      <c r="AG8" s="11">
        <f t="shared" si="7"/>
        <v>5.4285714285714288</v>
      </c>
      <c r="AH8" s="1"/>
      <c r="AI8" s="10">
        <v>6.8</v>
      </c>
      <c r="AJ8" s="10">
        <v>6.4</v>
      </c>
      <c r="AK8" s="18">
        <f t="shared" si="8"/>
        <v>6.5000000000000009</v>
      </c>
      <c r="AL8" s="18">
        <f t="shared" si="9"/>
        <v>5.9642857142857153</v>
      </c>
      <c r="AM8" s="2"/>
      <c r="AN8" s="10"/>
      <c r="AO8" s="10"/>
      <c r="AP8" s="10"/>
      <c r="AQ8" s="10"/>
      <c r="AR8" s="10"/>
      <c r="AS8" s="10"/>
      <c r="AT8" s="10"/>
      <c r="AU8" s="25">
        <f t="shared" si="10"/>
        <v>0</v>
      </c>
      <c r="AV8" s="26">
        <f t="shared" si="11"/>
        <v>0</v>
      </c>
      <c r="AW8" s="10"/>
      <c r="AX8" s="11">
        <f t="shared" si="12"/>
        <v>0</v>
      </c>
      <c r="AY8" s="1"/>
      <c r="AZ8" s="10"/>
      <c r="BA8" s="10"/>
      <c r="BB8" s="18">
        <f t="shared" si="13"/>
        <v>0</v>
      </c>
      <c r="BC8" s="18">
        <f t="shared" si="14"/>
        <v>0</v>
      </c>
      <c r="BD8" s="2"/>
      <c r="BE8" s="18">
        <f t="shared" si="15"/>
        <v>6.4017857142857144</v>
      </c>
      <c r="BF8" s="18">
        <f t="shared" si="16"/>
        <v>5.9642857142857153</v>
      </c>
      <c r="BG8" s="18"/>
      <c r="BH8" s="18">
        <f t="shared" si="17"/>
        <v>6.1830357142857153</v>
      </c>
      <c r="BI8" s="17" t="s">
        <v>259</v>
      </c>
    </row>
    <row r="9" spans="1:61" x14ac:dyDescent="0.2">
      <c r="A9" s="28">
        <v>27</v>
      </c>
      <c r="B9" s="28" t="s">
        <v>62</v>
      </c>
      <c r="C9" s="28" t="s">
        <v>154</v>
      </c>
      <c r="D9" s="28" t="s">
        <v>72</v>
      </c>
      <c r="E9" s="28" t="s">
        <v>73</v>
      </c>
      <c r="F9" s="10">
        <v>4.5</v>
      </c>
      <c r="G9" s="10">
        <v>6.5</v>
      </c>
      <c r="H9" s="10">
        <v>3.5</v>
      </c>
      <c r="I9" s="10">
        <v>5.5</v>
      </c>
      <c r="J9" s="10">
        <v>6</v>
      </c>
      <c r="K9" s="10">
        <v>5.5</v>
      </c>
      <c r="L9" s="10">
        <v>5</v>
      </c>
      <c r="M9" s="25">
        <f t="shared" si="0"/>
        <v>36.5</v>
      </c>
      <c r="N9" s="26">
        <f t="shared" si="1"/>
        <v>5.2142857142857144</v>
      </c>
      <c r="O9" s="10">
        <v>5.0999999999999996</v>
      </c>
      <c r="P9" s="11">
        <f t="shared" si="2"/>
        <v>5.1857142857142851</v>
      </c>
      <c r="Q9" s="1"/>
      <c r="R9" s="10">
        <v>5</v>
      </c>
      <c r="S9" s="10">
        <v>8</v>
      </c>
      <c r="T9" s="18">
        <f t="shared" si="3"/>
        <v>7.25</v>
      </c>
      <c r="U9" s="18">
        <f t="shared" si="4"/>
        <v>6.2178571428571425</v>
      </c>
      <c r="V9" s="2"/>
      <c r="W9" s="10">
        <v>4</v>
      </c>
      <c r="X9" s="10">
        <v>6</v>
      </c>
      <c r="Y9" s="10">
        <v>3</v>
      </c>
      <c r="Z9" s="10">
        <v>7</v>
      </c>
      <c r="AA9" s="10">
        <v>6</v>
      </c>
      <c r="AB9" s="10">
        <v>7</v>
      </c>
      <c r="AC9" s="10">
        <v>5</v>
      </c>
      <c r="AD9" s="25">
        <f t="shared" si="5"/>
        <v>38</v>
      </c>
      <c r="AE9" s="26">
        <f t="shared" si="6"/>
        <v>5.4285714285714288</v>
      </c>
      <c r="AF9" s="10">
        <v>6</v>
      </c>
      <c r="AG9" s="11">
        <f t="shared" si="7"/>
        <v>5.5714285714285712</v>
      </c>
      <c r="AH9" s="1"/>
      <c r="AI9" s="10">
        <v>6.5</v>
      </c>
      <c r="AJ9" s="10">
        <v>6.8</v>
      </c>
      <c r="AK9" s="18">
        <f t="shared" si="8"/>
        <v>6.7249999999999996</v>
      </c>
      <c r="AL9" s="18">
        <f t="shared" si="9"/>
        <v>6.1482142857142854</v>
      </c>
      <c r="AM9" s="2"/>
      <c r="AN9" s="10"/>
      <c r="AO9" s="10"/>
      <c r="AP9" s="10"/>
      <c r="AQ9" s="10"/>
      <c r="AR9" s="10"/>
      <c r="AS9" s="10"/>
      <c r="AT9" s="10"/>
      <c r="AU9" s="25">
        <f t="shared" si="10"/>
        <v>0</v>
      </c>
      <c r="AV9" s="26">
        <f t="shared" si="11"/>
        <v>0</v>
      </c>
      <c r="AW9" s="10"/>
      <c r="AX9" s="11">
        <f t="shared" si="12"/>
        <v>0</v>
      </c>
      <c r="AY9" s="1"/>
      <c r="AZ9" s="10"/>
      <c r="BA9" s="10"/>
      <c r="BB9" s="18">
        <f t="shared" si="13"/>
        <v>0</v>
      </c>
      <c r="BC9" s="18">
        <f t="shared" si="14"/>
        <v>0</v>
      </c>
      <c r="BD9" s="2"/>
      <c r="BE9" s="18">
        <f t="shared" si="15"/>
        <v>6.2178571428571425</v>
      </c>
      <c r="BF9" s="18">
        <f t="shared" si="16"/>
        <v>6.1482142857142854</v>
      </c>
      <c r="BG9" s="18"/>
      <c r="BH9" s="18">
        <f t="shared" si="17"/>
        <v>6.1830357142857135</v>
      </c>
      <c r="BI9" s="17" t="s">
        <v>259</v>
      </c>
    </row>
    <row r="10" spans="1:61" x14ac:dyDescent="0.2">
      <c r="A10" s="28">
        <v>72</v>
      </c>
      <c r="B10" s="28" t="s">
        <v>135</v>
      </c>
      <c r="C10" s="28" t="s">
        <v>133</v>
      </c>
      <c r="D10" s="28" t="s">
        <v>134</v>
      </c>
      <c r="E10" s="28" t="s">
        <v>106</v>
      </c>
      <c r="F10" s="10">
        <v>4</v>
      </c>
      <c r="G10" s="10">
        <v>5.5</v>
      </c>
      <c r="H10" s="10">
        <v>3</v>
      </c>
      <c r="I10" s="10">
        <v>5.5</v>
      </c>
      <c r="J10" s="10">
        <v>5</v>
      </c>
      <c r="K10" s="10">
        <v>5</v>
      </c>
      <c r="L10" s="10">
        <v>4</v>
      </c>
      <c r="M10" s="25">
        <f t="shared" si="0"/>
        <v>32</v>
      </c>
      <c r="N10" s="26">
        <f t="shared" si="1"/>
        <v>4.5714285714285712</v>
      </c>
      <c r="O10" s="10">
        <v>6.5</v>
      </c>
      <c r="P10" s="11">
        <f t="shared" si="2"/>
        <v>5.0535714285714288</v>
      </c>
      <c r="Q10" s="1"/>
      <c r="R10" s="10">
        <v>5.7</v>
      </c>
      <c r="S10" s="10">
        <v>8.1999999999999993</v>
      </c>
      <c r="T10" s="18">
        <f t="shared" si="3"/>
        <v>7.5749999999999993</v>
      </c>
      <c r="U10" s="18">
        <f t="shared" si="4"/>
        <v>6.3142857142857141</v>
      </c>
      <c r="V10" s="2"/>
      <c r="W10" s="10">
        <v>4.5</v>
      </c>
      <c r="X10" s="10">
        <v>5</v>
      </c>
      <c r="Y10" s="10">
        <v>4.5</v>
      </c>
      <c r="Z10" s="10">
        <v>6</v>
      </c>
      <c r="AA10" s="10">
        <v>5.5</v>
      </c>
      <c r="AB10" s="10">
        <v>4.5</v>
      </c>
      <c r="AC10" s="10">
        <v>4.5</v>
      </c>
      <c r="AD10" s="25">
        <f t="shared" si="5"/>
        <v>34.5</v>
      </c>
      <c r="AE10" s="26">
        <f t="shared" si="6"/>
        <v>4.9285714285714288</v>
      </c>
      <c r="AF10" s="10">
        <v>6</v>
      </c>
      <c r="AG10" s="11">
        <f t="shared" si="7"/>
        <v>5.1964285714285712</v>
      </c>
      <c r="AH10" s="1"/>
      <c r="AI10" s="10">
        <v>5.8</v>
      </c>
      <c r="AJ10" s="10">
        <v>6.2</v>
      </c>
      <c r="AK10" s="18">
        <f t="shared" si="8"/>
        <v>6.1000000000000005</v>
      </c>
      <c r="AL10" s="18">
        <f t="shared" si="9"/>
        <v>5.6482142857142854</v>
      </c>
      <c r="AM10" s="2"/>
      <c r="AN10" s="10"/>
      <c r="AO10" s="10"/>
      <c r="AP10" s="10"/>
      <c r="AQ10" s="10"/>
      <c r="AR10" s="10"/>
      <c r="AS10" s="10"/>
      <c r="AT10" s="10"/>
      <c r="AU10" s="25">
        <f t="shared" si="10"/>
        <v>0</v>
      </c>
      <c r="AV10" s="26">
        <f t="shared" si="11"/>
        <v>0</v>
      </c>
      <c r="AW10" s="10"/>
      <c r="AX10" s="11">
        <f t="shared" si="12"/>
        <v>0</v>
      </c>
      <c r="AY10" s="1"/>
      <c r="AZ10" s="10"/>
      <c r="BA10" s="10"/>
      <c r="BB10" s="18">
        <f t="shared" si="13"/>
        <v>0</v>
      </c>
      <c r="BC10" s="18">
        <f t="shared" si="14"/>
        <v>0</v>
      </c>
      <c r="BD10" s="2"/>
      <c r="BE10" s="18">
        <f t="shared" si="15"/>
        <v>6.3142857142857141</v>
      </c>
      <c r="BF10" s="18">
        <f t="shared" si="16"/>
        <v>5.6482142857142854</v>
      </c>
      <c r="BG10" s="18"/>
      <c r="BH10" s="18">
        <f t="shared" si="17"/>
        <v>5.9812499999999993</v>
      </c>
      <c r="BI10">
        <v>4</v>
      </c>
    </row>
    <row r="11" spans="1:61" x14ac:dyDescent="0.2">
      <c r="A11" s="28">
        <v>77</v>
      </c>
      <c r="B11" s="28" t="s">
        <v>132</v>
      </c>
      <c r="C11" s="28" t="s">
        <v>133</v>
      </c>
      <c r="D11" s="28" t="s">
        <v>134</v>
      </c>
      <c r="E11" s="28" t="s">
        <v>106</v>
      </c>
      <c r="F11" s="10">
        <v>4</v>
      </c>
      <c r="G11" s="10">
        <v>4.8</v>
      </c>
      <c r="H11" s="10">
        <v>3</v>
      </c>
      <c r="I11" s="10">
        <v>5.3</v>
      </c>
      <c r="J11" s="10">
        <v>4</v>
      </c>
      <c r="K11" s="10">
        <v>5</v>
      </c>
      <c r="L11" s="10">
        <v>4</v>
      </c>
      <c r="M11" s="25">
        <f t="shared" si="0"/>
        <v>30.1</v>
      </c>
      <c r="N11" s="26">
        <f t="shared" si="1"/>
        <v>4.3</v>
      </c>
      <c r="O11" s="10">
        <v>6.8</v>
      </c>
      <c r="P11" s="11">
        <f t="shared" si="2"/>
        <v>4.9249999999999998</v>
      </c>
      <c r="Q11" s="1"/>
      <c r="R11" s="10">
        <v>3.8</v>
      </c>
      <c r="S11" s="10">
        <v>8.1999999999999993</v>
      </c>
      <c r="T11" s="18">
        <f t="shared" si="3"/>
        <v>7.1</v>
      </c>
      <c r="U11" s="18">
        <f t="shared" si="4"/>
        <v>6.0124999999999993</v>
      </c>
      <c r="V11" s="2"/>
      <c r="W11" s="10">
        <v>5.5</v>
      </c>
      <c r="X11" s="10">
        <v>6</v>
      </c>
      <c r="Y11" s="10">
        <v>3.5</v>
      </c>
      <c r="Z11" s="10">
        <v>6.5</v>
      </c>
      <c r="AA11" s="10">
        <v>3</v>
      </c>
      <c r="AB11" s="10">
        <v>4.5</v>
      </c>
      <c r="AC11" s="10">
        <v>3.5</v>
      </c>
      <c r="AD11" s="25">
        <f t="shared" si="5"/>
        <v>32.5</v>
      </c>
      <c r="AE11" s="26">
        <f t="shared" si="6"/>
        <v>4.6428571428571432</v>
      </c>
      <c r="AF11" s="10">
        <v>6.2</v>
      </c>
      <c r="AG11" s="11">
        <f t="shared" si="7"/>
        <v>5.0321428571428575</v>
      </c>
      <c r="AH11" s="1"/>
      <c r="AI11" s="10">
        <v>6.5</v>
      </c>
      <c r="AJ11" s="10">
        <v>6.2</v>
      </c>
      <c r="AK11" s="18">
        <f t="shared" si="8"/>
        <v>6.2750000000000004</v>
      </c>
      <c r="AL11" s="18">
        <f t="shared" si="9"/>
        <v>5.6535714285714285</v>
      </c>
      <c r="AM11" s="2"/>
      <c r="AN11" s="10"/>
      <c r="AO11" s="10"/>
      <c r="AP11" s="10"/>
      <c r="AQ11" s="10"/>
      <c r="AR11" s="10"/>
      <c r="AS11" s="10"/>
      <c r="AT11" s="10"/>
      <c r="AU11" s="25">
        <f t="shared" si="10"/>
        <v>0</v>
      </c>
      <c r="AV11" s="26">
        <f t="shared" si="11"/>
        <v>0</v>
      </c>
      <c r="AW11" s="10"/>
      <c r="AX11" s="11">
        <f t="shared" si="12"/>
        <v>0</v>
      </c>
      <c r="AY11" s="1"/>
      <c r="AZ11" s="10"/>
      <c r="BA11" s="10"/>
      <c r="BB11" s="18">
        <f t="shared" si="13"/>
        <v>0</v>
      </c>
      <c r="BC11" s="18">
        <f t="shared" si="14"/>
        <v>0</v>
      </c>
      <c r="BD11" s="2"/>
      <c r="BE11" s="18">
        <f t="shared" si="15"/>
        <v>6.0124999999999993</v>
      </c>
      <c r="BF11" s="18">
        <f t="shared" si="16"/>
        <v>5.6535714285714285</v>
      </c>
      <c r="BG11" s="18"/>
      <c r="BH11" s="18">
        <f t="shared" si="17"/>
        <v>5.8330357142857139</v>
      </c>
      <c r="BI11">
        <v>5</v>
      </c>
    </row>
    <row r="12" spans="1:61" x14ac:dyDescent="0.2">
      <c r="A12" s="28">
        <v>38</v>
      </c>
      <c r="B12" s="28" t="s">
        <v>53</v>
      </c>
      <c r="C12" s="28" t="s">
        <v>141</v>
      </c>
      <c r="D12" s="28" t="s">
        <v>142</v>
      </c>
      <c r="E12" s="28" t="s">
        <v>143</v>
      </c>
      <c r="F12" s="10">
        <v>4.5</v>
      </c>
      <c r="G12" s="10">
        <v>5</v>
      </c>
      <c r="H12" s="10">
        <v>4</v>
      </c>
      <c r="I12" s="10">
        <v>4</v>
      </c>
      <c r="J12" s="10">
        <v>4.5</v>
      </c>
      <c r="K12" s="10">
        <v>5</v>
      </c>
      <c r="L12" s="10">
        <v>4.8</v>
      </c>
      <c r="M12" s="25">
        <f t="shared" si="0"/>
        <v>31.8</v>
      </c>
      <c r="N12" s="26">
        <f t="shared" si="1"/>
        <v>4.5428571428571427</v>
      </c>
      <c r="O12" s="10">
        <v>5.5</v>
      </c>
      <c r="P12" s="11">
        <f t="shared" si="2"/>
        <v>4.7821428571428566</v>
      </c>
      <c r="Q12" s="1"/>
      <c r="R12" s="10">
        <v>5.4</v>
      </c>
      <c r="S12" s="10">
        <v>7.5</v>
      </c>
      <c r="T12" s="18">
        <f t="shared" si="3"/>
        <v>6.9749999999999996</v>
      </c>
      <c r="U12" s="18">
        <f t="shared" si="4"/>
        <v>5.8785714285714281</v>
      </c>
      <c r="V12" s="2"/>
      <c r="W12" s="10">
        <v>4</v>
      </c>
      <c r="X12" s="10">
        <v>4.5</v>
      </c>
      <c r="Y12" s="10">
        <v>3.5</v>
      </c>
      <c r="Z12" s="10">
        <v>3</v>
      </c>
      <c r="AA12" s="10">
        <v>4.5</v>
      </c>
      <c r="AB12" s="10">
        <v>5.5</v>
      </c>
      <c r="AC12" s="10">
        <v>4.5</v>
      </c>
      <c r="AD12" s="25">
        <f t="shared" si="5"/>
        <v>29.5</v>
      </c>
      <c r="AE12" s="26">
        <f t="shared" si="6"/>
        <v>4.2142857142857144</v>
      </c>
      <c r="AF12" s="10">
        <v>5.5</v>
      </c>
      <c r="AG12" s="11">
        <f t="shared" si="7"/>
        <v>4.5357142857142856</v>
      </c>
      <c r="AH12" s="1"/>
      <c r="AI12" s="10">
        <v>6.5</v>
      </c>
      <c r="AJ12" s="10">
        <v>6.6</v>
      </c>
      <c r="AK12" s="18">
        <f t="shared" si="8"/>
        <v>6.5749999999999993</v>
      </c>
      <c r="AL12" s="18">
        <f t="shared" si="9"/>
        <v>5.555357142857142</v>
      </c>
      <c r="AM12" s="2"/>
      <c r="AN12" s="10"/>
      <c r="AO12" s="10"/>
      <c r="AP12" s="10"/>
      <c r="AQ12" s="10"/>
      <c r="AR12" s="10"/>
      <c r="AS12" s="10"/>
      <c r="AT12" s="10"/>
      <c r="AU12" s="25">
        <f t="shared" si="10"/>
        <v>0</v>
      </c>
      <c r="AV12" s="26">
        <f t="shared" si="11"/>
        <v>0</v>
      </c>
      <c r="AW12" s="10"/>
      <c r="AX12" s="11">
        <f t="shared" si="12"/>
        <v>0</v>
      </c>
      <c r="AY12" s="1"/>
      <c r="AZ12" s="10"/>
      <c r="BA12" s="10"/>
      <c r="BB12" s="18">
        <f t="shared" si="13"/>
        <v>0</v>
      </c>
      <c r="BC12" s="18">
        <f t="shared" si="14"/>
        <v>0</v>
      </c>
      <c r="BD12" s="2"/>
      <c r="BE12" s="18">
        <f t="shared" si="15"/>
        <v>5.8785714285714281</v>
      </c>
      <c r="BF12" s="18">
        <f t="shared" si="16"/>
        <v>5.555357142857142</v>
      </c>
      <c r="BG12" s="18"/>
      <c r="BH12" s="18">
        <f t="shared" si="17"/>
        <v>5.7169642857142851</v>
      </c>
      <c r="BI12">
        <v>6</v>
      </c>
    </row>
    <row r="13" spans="1:61" x14ac:dyDescent="0.2">
      <c r="A13" s="28">
        <v>51</v>
      </c>
      <c r="B13" s="28" t="s">
        <v>48</v>
      </c>
      <c r="C13" s="28" t="s">
        <v>155</v>
      </c>
      <c r="D13" s="28" t="s">
        <v>66</v>
      </c>
      <c r="E13" s="28" t="s">
        <v>67</v>
      </c>
      <c r="F13" s="10">
        <v>4</v>
      </c>
      <c r="G13" s="10">
        <v>5.5</v>
      </c>
      <c r="H13" s="10">
        <v>5.5</v>
      </c>
      <c r="I13" s="10">
        <v>2</v>
      </c>
      <c r="J13" s="10">
        <v>4</v>
      </c>
      <c r="K13" s="10">
        <v>4.5</v>
      </c>
      <c r="L13" s="10">
        <v>4</v>
      </c>
      <c r="M13" s="25">
        <f t="shared" si="0"/>
        <v>29.5</v>
      </c>
      <c r="N13" s="26">
        <f t="shared" si="1"/>
        <v>4.2142857142857144</v>
      </c>
      <c r="O13" s="10">
        <v>7.8</v>
      </c>
      <c r="P13" s="11">
        <f t="shared" si="2"/>
        <v>5.1107142857142858</v>
      </c>
      <c r="Q13" s="1"/>
      <c r="R13" s="10">
        <v>5.8</v>
      </c>
      <c r="S13" s="10">
        <v>7.4</v>
      </c>
      <c r="T13" s="18">
        <f t="shared" si="3"/>
        <v>7.0000000000000009</v>
      </c>
      <c r="U13" s="18">
        <f t="shared" si="4"/>
        <v>6.0553571428571438</v>
      </c>
      <c r="V13" s="2"/>
      <c r="W13" s="10">
        <v>4.5</v>
      </c>
      <c r="X13" s="10">
        <v>4.5</v>
      </c>
      <c r="Y13" s="10">
        <v>3</v>
      </c>
      <c r="Z13" s="10">
        <v>0</v>
      </c>
      <c r="AA13" s="10">
        <v>4</v>
      </c>
      <c r="AB13" s="10">
        <v>5</v>
      </c>
      <c r="AC13" s="10">
        <v>4.5</v>
      </c>
      <c r="AD13" s="25">
        <f t="shared" si="5"/>
        <v>25.5</v>
      </c>
      <c r="AE13" s="26">
        <f t="shared" si="6"/>
        <v>3.6428571428571428</v>
      </c>
      <c r="AF13" s="10">
        <v>6</v>
      </c>
      <c r="AG13" s="11">
        <f t="shared" si="7"/>
        <v>4.2321428571428577</v>
      </c>
      <c r="AH13" s="1"/>
      <c r="AI13" s="10">
        <v>6.2</v>
      </c>
      <c r="AJ13" s="10">
        <v>6.6</v>
      </c>
      <c r="AK13" s="18">
        <f t="shared" si="8"/>
        <v>6.4999999999999991</v>
      </c>
      <c r="AL13" s="18">
        <f t="shared" si="9"/>
        <v>5.3660714285714288</v>
      </c>
      <c r="AM13" s="2"/>
      <c r="AN13" s="10"/>
      <c r="AO13" s="10"/>
      <c r="AP13" s="10"/>
      <c r="AQ13" s="10"/>
      <c r="AR13" s="10"/>
      <c r="AS13" s="10"/>
      <c r="AT13" s="10"/>
      <c r="AU13" s="25">
        <f t="shared" si="10"/>
        <v>0</v>
      </c>
      <c r="AV13" s="26">
        <f t="shared" si="11"/>
        <v>0</v>
      </c>
      <c r="AW13" s="10"/>
      <c r="AX13" s="11">
        <f t="shared" si="12"/>
        <v>0</v>
      </c>
      <c r="AY13" s="1"/>
      <c r="AZ13" s="10"/>
      <c r="BA13" s="10"/>
      <c r="BB13" s="18">
        <f t="shared" si="13"/>
        <v>0</v>
      </c>
      <c r="BC13" s="18">
        <f t="shared" si="14"/>
        <v>0</v>
      </c>
      <c r="BD13" s="2"/>
      <c r="BE13" s="18">
        <f t="shared" si="15"/>
        <v>6.0553571428571438</v>
      </c>
      <c r="BF13" s="18">
        <f t="shared" si="16"/>
        <v>5.3660714285714288</v>
      </c>
      <c r="BG13" s="18"/>
      <c r="BH13" s="18">
        <f t="shared" si="17"/>
        <v>5.7107142857142863</v>
      </c>
    </row>
    <row r="14" spans="1:61" x14ac:dyDescent="0.2">
      <c r="A14" s="28">
        <v>4</v>
      </c>
      <c r="B14" s="28" t="s">
        <v>41</v>
      </c>
      <c r="C14" s="28" t="s">
        <v>163</v>
      </c>
      <c r="D14" s="28" t="s">
        <v>66</v>
      </c>
      <c r="E14" s="28" t="s">
        <v>46</v>
      </c>
      <c r="F14" s="10">
        <v>4</v>
      </c>
      <c r="G14" s="10">
        <v>5.2</v>
      </c>
      <c r="H14" s="10">
        <v>4.8</v>
      </c>
      <c r="I14" s="10">
        <v>5</v>
      </c>
      <c r="J14" s="10">
        <v>4.5</v>
      </c>
      <c r="K14" s="10">
        <v>5.5</v>
      </c>
      <c r="L14" s="10">
        <v>5</v>
      </c>
      <c r="M14" s="25">
        <f t="shared" si="0"/>
        <v>34</v>
      </c>
      <c r="N14" s="26">
        <f t="shared" si="1"/>
        <v>4.8571428571428568</v>
      </c>
      <c r="O14" s="10">
        <v>6.2</v>
      </c>
      <c r="P14" s="11">
        <f t="shared" si="2"/>
        <v>5.1928571428571422</v>
      </c>
      <c r="Q14" s="1"/>
      <c r="R14" s="10">
        <v>4.9000000000000004</v>
      </c>
      <c r="S14" s="10">
        <v>7.1</v>
      </c>
      <c r="T14" s="18">
        <f t="shared" si="3"/>
        <v>6.5499999999999989</v>
      </c>
      <c r="U14" s="18">
        <f t="shared" si="4"/>
        <v>5.8714285714285701</v>
      </c>
      <c r="V14" s="2"/>
      <c r="W14" s="10">
        <v>4.5</v>
      </c>
      <c r="X14" s="10">
        <v>5</v>
      </c>
      <c r="Y14" s="10">
        <v>4</v>
      </c>
      <c r="Z14" s="10">
        <v>5</v>
      </c>
      <c r="AA14" s="10">
        <v>4</v>
      </c>
      <c r="AB14" s="10">
        <v>4.5</v>
      </c>
      <c r="AC14" s="10">
        <v>4</v>
      </c>
      <c r="AD14" s="25">
        <f t="shared" si="5"/>
        <v>31</v>
      </c>
      <c r="AE14" s="26">
        <f t="shared" si="6"/>
        <v>4.4285714285714288</v>
      </c>
      <c r="AF14" s="10">
        <v>5</v>
      </c>
      <c r="AG14" s="11">
        <f t="shared" si="7"/>
        <v>4.5714285714285712</v>
      </c>
      <c r="AH14" s="1"/>
      <c r="AI14" s="10">
        <v>6.2</v>
      </c>
      <c r="AJ14" s="10">
        <v>6.2</v>
      </c>
      <c r="AK14" s="18">
        <f t="shared" si="8"/>
        <v>6.2</v>
      </c>
      <c r="AL14" s="18">
        <f t="shared" si="9"/>
        <v>5.3857142857142861</v>
      </c>
      <c r="AM14" s="2"/>
      <c r="AN14" s="10"/>
      <c r="AO14" s="10"/>
      <c r="AP14" s="10"/>
      <c r="AQ14" s="10"/>
      <c r="AR14" s="10"/>
      <c r="AS14" s="10"/>
      <c r="AT14" s="10"/>
      <c r="AU14" s="25">
        <f t="shared" si="10"/>
        <v>0</v>
      </c>
      <c r="AV14" s="26">
        <f t="shared" si="11"/>
        <v>0</v>
      </c>
      <c r="AW14" s="10"/>
      <c r="AX14" s="11">
        <f t="shared" si="12"/>
        <v>0</v>
      </c>
      <c r="AY14" s="1"/>
      <c r="AZ14" s="10"/>
      <c r="BA14" s="10"/>
      <c r="BB14" s="18">
        <f t="shared" si="13"/>
        <v>0</v>
      </c>
      <c r="BC14" s="18">
        <f t="shared" si="14"/>
        <v>0</v>
      </c>
      <c r="BD14" s="2"/>
      <c r="BE14" s="18">
        <f t="shared" si="15"/>
        <v>5.8714285714285701</v>
      </c>
      <c r="BF14" s="18">
        <f t="shared" si="16"/>
        <v>5.3857142857142861</v>
      </c>
      <c r="BG14" s="18"/>
      <c r="BH14" s="18">
        <f t="shared" si="17"/>
        <v>5.6285714285714281</v>
      </c>
    </row>
    <row r="15" spans="1:61" x14ac:dyDescent="0.2">
      <c r="A15" s="28">
        <v>64</v>
      </c>
      <c r="B15" s="28" t="s">
        <v>152</v>
      </c>
      <c r="C15" s="28" t="s">
        <v>153</v>
      </c>
      <c r="D15" s="28" t="s">
        <v>142</v>
      </c>
      <c r="E15" s="28" t="s">
        <v>70</v>
      </c>
      <c r="F15" s="10">
        <v>5.5</v>
      </c>
      <c r="G15" s="10">
        <v>5.5</v>
      </c>
      <c r="H15" s="10">
        <v>1.5</v>
      </c>
      <c r="I15" s="10">
        <v>5.3</v>
      </c>
      <c r="J15" s="10">
        <v>6</v>
      </c>
      <c r="K15" s="10">
        <v>5.3</v>
      </c>
      <c r="L15" s="10">
        <v>6</v>
      </c>
      <c r="M15" s="25">
        <f t="shared" si="0"/>
        <v>35.1</v>
      </c>
      <c r="N15" s="26">
        <f t="shared" si="1"/>
        <v>5.0142857142857142</v>
      </c>
      <c r="O15" s="10">
        <v>5.5</v>
      </c>
      <c r="P15" s="11">
        <f t="shared" si="2"/>
        <v>5.1357142857142861</v>
      </c>
      <c r="Q15" s="1"/>
      <c r="R15" s="10">
        <v>3.9</v>
      </c>
      <c r="S15" s="10">
        <v>6.9</v>
      </c>
      <c r="T15" s="18">
        <f t="shared" si="3"/>
        <v>6.15</v>
      </c>
      <c r="U15" s="18">
        <f t="shared" si="4"/>
        <v>5.6428571428571432</v>
      </c>
      <c r="V15" s="2"/>
      <c r="W15" s="10">
        <v>6</v>
      </c>
      <c r="X15" s="10">
        <v>6.5</v>
      </c>
      <c r="Y15" s="10">
        <v>0</v>
      </c>
      <c r="Z15" s="10">
        <v>5</v>
      </c>
      <c r="AA15" s="10">
        <v>4.5</v>
      </c>
      <c r="AB15" s="10">
        <v>5</v>
      </c>
      <c r="AC15" s="10">
        <v>5</v>
      </c>
      <c r="AD15" s="25">
        <f t="shared" si="5"/>
        <v>32</v>
      </c>
      <c r="AE15" s="26">
        <f t="shared" si="6"/>
        <v>4.5714285714285712</v>
      </c>
      <c r="AF15" s="10">
        <v>5</v>
      </c>
      <c r="AG15" s="11">
        <f t="shared" si="7"/>
        <v>4.6785714285714288</v>
      </c>
      <c r="AH15" s="1"/>
      <c r="AI15" s="10">
        <v>6.2</v>
      </c>
      <c r="AJ15" s="10">
        <v>6</v>
      </c>
      <c r="AK15" s="18">
        <f t="shared" si="8"/>
        <v>6.05</v>
      </c>
      <c r="AL15" s="18">
        <f t="shared" si="9"/>
        <v>5.3642857142857139</v>
      </c>
      <c r="AM15" s="2"/>
      <c r="AN15" s="10"/>
      <c r="AO15" s="10"/>
      <c r="AP15" s="10"/>
      <c r="AQ15" s="10"/>
      <c r="AR15" s="10"/>
      <c r="AS15" s="10"/>
      <c r="AT15" s="10"/>
      <c r="AU15" s="25">
        <f t="shared" si="10"/>
        <v>0</v>
      </c>
      <c r="AV15" s="26">
        <f t="shared" si="11"/>
        <v>0</v>
      </c>
      <c r="AW15" s="10"/>
      <c r="AX15" s="11">
        <f t="shared" si="12"/>
        <v>0</v>
      </c>
      <c r="AY15" s="1"/>
      <c r="AZ15" s="10"/>
      <c r="BA15" s="10"/>
      <c r="BB15" s="18">
        <f t="shared" si="13"/>
        <v>0</v>
      </c>
      <c r="BC15" s="18">
        <f t="shared" si="14"/>
        <v>0</v>
      </c>
      <c r="BD15" s="2"/>
      <c r="BE15" s="18">
        <f t="shared" si="15"/>
        <v>5.6428571428571432</v>
      </c>
      <c r="BF15" s="18">
        <f t="shared" si="16"/>
        <v>5.3642857142857139</v>
      </c>
      <c r="BG15" s="18"/>
      <c r="BH15" s="18">
        <f t="shared" si="17"/>
        <v>5.5035714285714281</v>
      </c>
    </row>
    <row r="16" spans="1:61" x14ac:dyDescent="0.2">
      <c r="A16" s="28">
        <v>16</v>
      </c>
      <c r="B16" s="28" t="s">
        <v>140</v>
      </c>
      <c r="C16" s="28" t="s">
        <v>137</v>
      </c>
      <c r="D16" s="28" t="s">
        <v>138</v>
      </c>
      <c r="E16" s="28" t="s">
        <v>139</v>
      </c>
      <c r="F16" s="10">
        <v>0</v>
      </c>
      <c r="G16" s="10">
        <v>2</v>
      </c>
      <c r="H16" s="10">
        <v>4.5</v>
      </c>
      <c r="I16" s="10">
        <v>4.8</v>
      </c>
      <c r="J16" s="10">
        <v>4.9000000000000004</v>
      </c>
      <c r="K16" s="10">
        <v>5.8</v>
      </c>
      <c r="L16" s="10">
        <v>4</v>
      </c>
      <c r="M16" s="25">
        <f t="shared" si="0"/>
        <v>26.000000000000004</v>
      </c>
      <c r="N16" s="26">
        <f t="shared" si="1"/>
        <v>3.7142857142857149</v>
      </c>
      <c r="O16" s="10">
        <v>6</v>
      </c>
      <c r="P16" s="11">
        <f t="shared" si="2"/>
        <v>4.2857142857142865</v>
      </c>
      <c r="Q16" s="1"/>
      <c r="R16" s="10">
        <v>4.5</v>
      </c>
      <c r="S16" s="10">
        <v>7.6</v>
      </c>
      <c r="T16" s="18">
        <f t="shared" si="3"/>
        <v>6.8249999999999993</v>
      </c>
      <c r="U16" s="18">
        <f t="shared" si="4"/>
        <v>5.5553571428571429</v>
      </c>
      <c r="V16" s="2"/>
      <c r="W16" s="10">
        <v>0</v>
      </c>
      <c r="X16" s="10">
        <v>5.5</v>
      </c>
      <c r="Y16" s="10">
        <v>5</v>
      </c>
      <c r="Z16" s="10">
        <v>4</v>
      </c>
      <c r="AA16" s="10">
        <v>5</v>
      </c>
      <c r="AB16" s="10">
        <v>4.5</v>
      </c>
      <c r="AC16" s="10">
        <v>4</v>
      </c>
      <c r="AD16" s="25">
        <f t="shared" si="5"/>
        <v>28</v>
      </c>
      <c r="AE16" s="26">
        <f t="shared" si="6"/>
        <v>4</v>
      </c>
      <c r="AF16" s="10">
        <v>4.5</v>
      </c>
      <c r="AG16" s="11">
        <f t="shared" si="7"/>
        <v>4.125</v>
      </c>
      <c r="AH16" s="1"/>
      <c r="AI16" s="10">
        <v>6.2</v>
      </c>
      <c r="AJ16" s="10">
        <v>6.8</v>
      </c>
      <c r="AK16" s="18">
        <f t="shared" si="8"/>
        <v>6.6499999999999995</v>
      </c>
      <c r="AL16" s="18">
        <f t="shared" si="9"/>
        <v>5.3874999999999993</v>
      </c>
      <c r="AM16" s="2"/>
      <c r="AN16" s="10"/>
      <c r="AO16" s="10"/>
      <c r="AP16" s="10"/>
      <c r="AQ16" s="10"/>
      <c r="AR16" s="10"/>
      <c r="AS16" s="10"/>
      <c r="AT16" s="10"/>
      <c r="AU16" s="25">
        <f t="shared" si="10"/>
        <v>0</v>
      </c>
      <c r="AV16" s="26">
        <f t="shared" si="11"/>
        <v>0</v>
      </c>
      <c r="AW16" s="10"/>
      <c r="AX16" s="11">
        <f t="shared" si="12"/>
        <v>0</v>
      </c>
      <c r="AY16" s="1"/>
      <c r="AZ16" s="10"/>
      <c r="BA16" s="10"/>
      <c r="BB16" s="18">
        <f t="shared" si="13"/>
        <v>0</v>
      </c>
      <c r="BC16" s="18">
        <f t="shared" si="14"/>
        <v>0</v>
      </c>
      <c r="BD16" s="2"/>
      <c r="BE16" s="18">
        <f t="shared" si="15"/>
        <v>5.5553571428571429</v>
      </c>
      <c r="BF16" s="18">
        <f t="shared" si="16"/>
        <v>5.3874999999999993</v>
      </c>
      <c r="BG16" s="18"/>
      <c r="BH16" s="18">
        <f t="shared" si="17"/>
        <v>5.4714285714285715</v>
      </c>
    </row>
    <row r="17" spans="1:60" x14ac:dyDescent="0.2">
      <c r="A17" s="28">
        <v>23</v>
      </c>
      <c r="B17" s="28" t="s">
        <v>59</v>
      </c>
      <c r="C17" s="28" t="s">
        <v>71</v>
      </c>
      <c r="D17" s="28" t="s">
        <v>72</v>
      </c>
      <c r="E17" s="28" t="s">
        <v>73</v>
      </c>
      <c r="F17" s="10">
        <v>4.8</v>
      </c>
      <c r="G17" s="10">
        <v>5.3</v>
      </c>
      <c r="H17" s="10">
        <v>3.5</v>
      </c>
      <c r="I17" s="10">
        <v>5.8</v>
      </c>
      <c r="J17" s="10">
        <v>4.8</v>
      </c>
      <c r="K17" s="10">
        <v>5.5</v>
      </c>
      <c r="L17" s="10">
        <v>4</v>
      </c>
      <c r="M17" s="25">
        <f t="shared" si="0"/>
        <v>33.700000000000003</v>
      </c>
      <c r="N17" s="26">
        <f t="shared" si="1"/>
        <v>4.8142857142857149</v>
      </c>
      <c r="O17" s="10">
        <v>5.3</v>
      </c>
      <c r="P17" s="11">
        <f t="shared" si="2"/>
        <v>4.9357142857142859</v>
      </c>
      <c r="Q17" s="1"/>
      <c r="R17" s="10">
        <v>3.9</v>
      </c>
      <c r="S17" s="10">
        <v>7.4</v>
      </c>
      <c r="T17" s="18">
        <f t="shared" si="3"/>
        <v>6.5250000000000004</v>
      </c>
      <c r="U17" s="18">
        <f t="shared" si="4"/>
        <v>5.7303571428571427</v>
      </c>
      <c r="V17" s="2"/>
      <c r="W17" s="10">
        <v>5</v>
      </c>
      <c r="X17" s="10">
        <v>5.5</v>
      </c>
      <c r="Y17" s="10">
        <v>3</v>
      </c>
      <c r="Z17" s="10">
        <v>3</v>
      </c>
      <c r="AA17" s="10">
        <v>4</v>
      </c>
      <c r="AB17" s="10">
        <v>5</v>
      </c>
      <c r="AC17" s="10">
        <v>5</v>
      </c>
      <c r="AD17" s="25">
        <f t="shared" si="5"/>
        <v>30.5</v>
      </c>
      <c r="AE17" s="26">
        <f t="shared" si="6"/>
        <v>4.3571428571428568</v>
      </c>
      <c r="AF17" s="10">
        <v>4</v>
      </c>
      <c r="AG17" s="11">
        <f t="shared" si="7"/>
        <v>4.2678571428571423</v>
      </c>
      <c r="AH17" s="1"/>
      <c r="AI17" s="10">
        <v>6.5</v>
      </c>
      <c r="AJ17" s="10">
        <v>6</v>
      </c>
      <c r="AK17" s="18">
        <f t="shared" si="8"/>
        <v>6.125</v>
      </c>
      <c r="AL17" s="18">
        <f t="shared" si="9"/>
        <v>5.1964285714285712</v>
      </c>
      <c r="AM17" s="2"/>
      <c r="AN17" s="10"/>
      <c r="AO17" s="10"/>
      <c r="AP17" s="10"/>
      <c r="AQ17" s="10"/>
      <c r="AR17" s="10"/>
      <c r="AS17" s="10"/>
      <c r="AT17" s="10"/>
      <c r="AU17" s="25">
        <f t="shared" si="10"/>
        <v>0</v>
      </c>
      <c r="AV17" s="26">
        <f t="shared" si="11"/>
        <v>0</v>
      </c>
      <c r="AW17" s="10"/>
      <c r="AX17" s="11">
        <f t="shared" si="12"/>
        <v>0</v>
      </c>
      <c r="AY17" s="1"/>
      <c r="AZ17" s="10"/>
      <c r="BA17" s="10"/>
      <c r="BB17" s="18">
        <f t="shared" si="13"/>
        <v>0</v>
      </c>
      <c r="BC17" s="18">
        <f t="shared" si="14"/>
        <v>0</v>
      </c>
      <c r="BD17" s="2"/>
      <c r="BE17" s="18">
        <f t="shared" si="15"/>
        <v>5.7303571428571427</v>
      </c>
      <c r="BF17" s="18">
        <f t="shared" si="16"/>
        <v>5.1964285714285712</v>
      </c>
      <c r="BG17" s="18"/>
      <c r="BH17" s="18">
        <f t="shared" si="17"/>
        <v>5.4633928571428569</v>
      </c>
    </row>
    <row r="18" spans="1:60" x14ac:dyDescent="0.2">
      <c r="A18" s="28">
        <v>13</v>
      </c>
      <c r="B18" s="28" t="s">
        <v>136</v>
      </c>
      <c r="C18" s="28" t="s">
        <v>137</v>
      </c>
      <c r="D18" s="28" t="s">
        <v>138</v>
      </c>
      <c r="E18" s="28" t="s">
        <v>139</v>
      </c>
      <c r="F18" s="10">
        <v>4.8</v>
      </c>
      <c r="G18" s="10">
        <v>0</v>
      </c>
      <c r="H18" s="10">
        <v>3</v>
      </c>
      <c r="I18" s="10">
        <v>6</v>
      </c>
      <c r="J18" s="10">
        <v>4.5</v>
      </c>
      <c r="K18" s="10">
        <v>5</v>
      </c>
      <c r="L18" s="10">
        <v>4</v>
      </c>
      <c r="M18" s="25">
        <f t="shared" si="0"/>
        <v>27.3</v>
      </c>
      <c r="N18" s="26">
        <f t="shared" si="1"/>
        <v>3.9</v>
      </c>
      <c r="O18" s="10">
        <v>5.8</v>
      </c>
      <c r="P18" s="11">
        <f t="shared" si="2"/>
        <v>4.375</v>
      </c>
      <c r="Q18" s="1"/>
      <c r="R18" s="10">
        <v>4.5</v>
      </c>
      <c r="S18" s="10">
        <v>7</v>
      </c>
      <c r="T18" s="18">
        <f t="shared" si="3"/>
        <v>6.375</v>
      </c>
      <c r="U18" s="18">
        <f t="shared" si="4"/>
        <v>5.375</v>
      </c>
      <c r="V18" s="2"/>
      <c r="W18" s="10">
        <v>4.5</v>
      </c>
      <c r="X18" s="10">
        <v>3</v>
      </c>
      <c r="Y18" s="10">
        <v>3</v>
      </c>
      <c r="Z18" s="10">
        <v>6</v>
      </c>
      <c r="AA18" s="10">
        <v>5</v>
      </c>
      <c r="AB18" s="10">
        <v>5</v>
      </c>
      <c r="AC18" s="10">
        <v>4.5</v>
      </c>
      <c r="AD18" s="25">
        <f t="shared" si="5"/>
        <v>31</v>
      </c>
      <c r="AE18" s="26">
        <f t="shared" si="6"/>
        <v>4.4285714285714288</v>
      </c>
      <c r="AF18" s="10">
        <v>3</v>
      </c>
      <c r="AG18" s="11">
        <f t="shared" si="7"/>
        <v>4.0714285714285712</v>
      </c>
      <c r="AH18" s="1"/>
      <c r="AI18" s="10">
        <v>6</v>
      </c>
      <c r="AJ18" s="10">
        <v>6</v>
      </c>
      <c r="AK18" s="18">
        <f t="shared" si="8"/>
        <v>6</v>
      </c>
      <c r="AL18" s="18">
        <f t="shared" si="9"/>
        <v>5.0357142857142856</v>
      </c>
      <c r="AM18" s="2"/>
      <c r="AN18" s="10"/>
      <c r="AO18" s="10"/>
      <c r="AP18" s="10"/>
      <c r="AQ18" s="10"/>
      <c r="AR18" s="10"/>
      <c r="AS18" s="10"/>
      <c r="AT18" s="10"/>
      <c r="AU18" s="25">
        <f t="shared" si="10"/>
        <v>0</v>
      </c>
      <c r="AV18" s="26">
        <f t="shared" si="11"/>
        <v>0</v>
      </c>
      <c r="AW18" s="10"/>
      <c r="AX18" s="11">
        <f t="shared" si="12"/>
        <v>0</v>
      </c>
      <c r="AY18" s="1"/>
      <c r="AZ18" s="10"/>
      <c r="BA18" s="10"/>
      <c r="BB18" s="18">
        <f t="shared" si="13"/>
        <v>0</v>
      </c>
      <c r="BC18" s="18">
        <f t="shared" si="14"/>
        <v>0</v>
      </c>
      <c r="BD18" s="2"/>
      <c r="BE18" s="18">
        <f t="shared" si="15"/>
        <v>5.375</v>
      </c>
      <c r="BF18" s="18">
        <f t="shared" si="16"/>
        <v>5.0357142857142856</v>
      </c>
      <c r="BG18" s="18"/>
      <c r="BH18" s="18">
        <f t="shared" si="17"/>
        <v>5.2053571428571423</v>
      </c>
    </row>
    <row r="19" spans="1:60" x14ac:dyDescent="0.2">
      <c r="A19" s="28">
        <v>58</v>
      </c>
      <c r="B19" s="28" t="s">
        <v>144</v>
      </c>
      <c r="C19" s="28" t="s">
        <v>141</v>
      </c>
      <c r="D19" s="28" t="s">
        <v>142</v>
      </c>
      <c r="E19" s="28" t="s">
        <v>70</v>
      </c>
      <c r="F19" s="10">
        <v>4.5</v>
      </c>
      <c r="G19" s="10">
        <v>5.5</v>
      </c>
      <c r="H19" s="10">
        <v>4</v>
      </c>
      <c r="I19" s="10">
        <v>2</v>
      </c>
      <c r="J19" s="10">
        <v>4.5</v>
      </c>
      <c r="K19" s="10">
        <v>5.5</v>
      </c>
      <c r="L19" s="10">
        <v>4.3</v>
      </c>
      <c r="M19" s="25">
        <f t="shared" si="0"/>
        <v>30.3</v>
      </c>
      <c r="N19" s="26">
        <f t="shared" si="1"/>
        <v>4.3285714285714283</v>
      </c>
      <c r="O19" s="10">
        <v>5.3</v>
      </c>
      <c r="P19" s="11">
        <f t="shared" si="2"/>
        <v>4.5714285714285712</v>
      </c>
      <c r="Q19" s="1"/>
      <c r="R19" s="10">
        <v>4.4000000000000004</v>
      </c>
      <c r="S19" s="10">
        <v>6.4</v>
      </c>
      <c r="T19" s="18">
        <f t="shared" si="3"/>
        <v>5.9</v>
      </c>
      <c r="U19" s="18">
        <f t="shared" si="4"/>
        <v>5.2357142857142858</v>
      </c>
      <c r="V19" s="2"/>
      <c r="W19" s="10">
        <v>4.5</v>
      </c>
      <c r="X19" s="10">
        <v>5</v>
      </c>
      <c r="Y19" s="10">
        <v>3</v>
      </c>
      <c r="Z19" s="10">
        <v>3.5</v>
      </c>
      <c r="AA19" s="10">
        <v>4</v>
      </c>
      <c r="AB19" s="10">
        <v>5</v>
      </c>
      <c r="AC19" s="10">
        <v>3.5</v>
      </c>
      <c r="AD19" s="25">
        <f t="shared" si="5"/>
        <v>28.5</v>
      </c>
      <c r="AE19" s="26">
        <f t="shared" si="6"/>
        <v>4.0714285714285712</v>
      </c>
      <c r="AF19" s="10">
        <v>6</v>
      </c>
      <c r="AG19" s="11">
        <f t="shared" si="7"/>
        <v>4.5535714285714288</v>
      </c>
      <c r="AH19" s="1"/>
      <c r="AI19" s="10">
        <v>6.2</v>
      </c>
      <c r="AJ19" s="10">
        <v>4.5</v>
      </c>
      <c r="AK19" s="18">
        <f t="shared" si="8"/>
        <v>4.9249999999999998</v>
      </c>
      <c r="AL19" s="18">
        <f t="shared" si="9"/>
        <v>4.7392857142857139</v>
      </c>
      <c r="AM19" s="2"/>
      <c r="AN19" s="10"/>
      <c r="AO19" s="10"/>
      <c r="AP19" s="10"/>
      <c r="AQ19" s="10"/>
      <c r="AR19" s="10"/>
      <c r="AS19" s="10"/>
      <c r="AT19" s="10"/>
      <c r="AU19" s="25">
        <f t="shared" si="10"/>
        <v>0</v>
      </c>
      <c r="AV19" s="26">
        <f t="shared" si="11"/>
        <v>0</v>
      </c>
      <c r="AW19" s="10"/>
      <c r="AX19" s="11">
        <f t="shared" si="12"/>
        <v>0</v>
      </c>
      <c r="AY19" s="1"/>
      <c r="AZ19" s="10"/>
      <c r="BA19" s="10"/>
      <c r="BB19" s="18">
        <f t="shared" si="13"/>
        <v>0</v>
      </c>
      <c r="BC19" s="18">
        <f t="shared" si="14"/>
        <v>0</v>
      </c>
      <c r="BD19" s="2"/>
      <c r="BE19" s="18">
        <f t="shared" si="15"/>
        <v>5.2357142857142858</v>
      </c>
      <c r="BF19" s="18">
        <f t="shared" si="16"/>
        <v>4.7392857142857139</v>
      </c>
      <c r="BG19" s="18"/>
      <c r="BH19" s="18">
        <f t="shared" si="17"/>
        <v>4.9874999999999998</v>
      </c>
    </row>
  </sheetData>
  <sortState ref="A7:BI19">
    <sortCondition descending="1" ref="BH7:BH19"/>
  </sortState>
  <mergeCells count="10">
    <mergeCell ref="AZ4:BB4"/>
    <mergeCell ref="BE4:BG4"/>
    <mergeCell ref="H1:L1"/>
    <mergeCell ref="Y1:AE1"/>
    <mergeCell ref="AP1:AV1"/>
    <mergeCell ref="F4:P4"/>
    <mergeCell ref="R4:T4"/>
    <mergeCell ref="W4:AG4"/>
    <mergeCell ref="AI4:AK4"/>
    <mergeCell ref="AN4:AX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21.28515625" customWidth="1"/>
    <col min="3" max="3" width="24.28515625" customWidth="1"/>
    <col min="4" max="5" width="14.85546875" customWidth="1"/>
    <col min="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52" width="5.7109375" customWidth="1"/>
    <col min="53" max="53" width="3.140625" customWidth="1"/>
    <col min="54" max="57" width="5.7109375" customWidth="1"/>
    <col min="58" max="58" width="6.7109375" customWidth="1"/>
    <col min="59" max="59" width="3.140625" customWidth="1"/>
    <col min="60" max="63" width="8.7109375" customWidth="1"/>
    <col min="64" max="64" width="11.5703125" customWidth="1"/>
  </cols>
  <sheetData>
    <row r="1" spans="1:64" x14ac:dyDescent="0.2">
      <c r="A1" t="s">
        <v>35</v>
      </c>
      <c r="D1" t="s">
        <v>0</v>
      </c>
      <c r="E1" t="s">
        <v>250</v>
      </c>
      <c r="F1" s="19" t="s">
        <v>0</v>
      </c>
      <c r="G1" s="19"/>
      <c r="H1" s="61" t="str">
        <f>E1</f>
        <v>Angie Deeks</v>
      </c>
      <c r="I1" s="61"/>
      <c r="J1" s="61"/>
      <c r="K1" s="61"/>
      <c r="L1" s="61"/>
      <c r="M1" s="19"/>
      <c r="N1" s="19"/>
      <c r="Q1" s="1"/>
      <c r="W1" s="2"/>
      <c r="X1" t="s">
        <v>1</v>
      </c>
      <c r="Z1" s="61" t="str">
        <f>E2</f>
        <v>Robyn Bruderer</v>
      </c>
      <c r="AA1" s="61"/>
      <c r="AB1" s="61"/>
      <c r="AC1" s="61"/>
      <c r="AD1" s="61"/>
      <c r="AE1" s="61"/>
      <c r="AF1" s="61"/>
      <c r="AI1" s="1"/>
      <c r="AO1" s="2"/>
      <c r="AP1" t="s">
        <v>2</v>
      </c>
      <c r="AR1" s="61">
        <f>E3</f>
        <v>0</v>
      </c>
      <c r="AS1" s="61"/>
      <c r="AT1" s="61"/>
      <c r="AU1" s="61"/>
      <c r="AV1" s="61"/>
      <c r="AW1" s="61"/>
      <c r="AX1" s="61"/>
      <c r="BA1" s="1"/>
      <c r="BG1" s="2"/>
      <c r="BL1" s="4">
        <f ca="1">NOW()</f>
        <v>42145.371461458337</v>
      </c>
    </row>
    <row r="2" spans="1:64" x14ac:dyDescent="0.2">
      <c r="A2" s="5" t="s">
        <v>36</v>
      </c>
      <c r="D2" t="s">
        <v>1</v>
      </c>
      <c r="E2" t="s">
        <v>251</v>
      </c>
      <c r="Q2" s="1"/>
      <c r="W2" s="2"/>
      <c r="AI2" s="1"/>
      <c r="AO2" s="2"/>
      <c r="BA2" s="1"/>
      <c r="BG2" s="2"/>
      <c r="BL2" s="6">
        <f ca="1">NOW()</f>
        <v>42145.371461458337</v>
      </c>
    </row>
    <row r="3" spans="1:64" x14ac:dyDescent="0.2">
      <c r="A3" t="s">
        <v>222</v>
      </c>
      <c r="C3" t="s">
        <v>223</v>
      </c>
      <c r="D3" t="s">
        <v>2</v>
      </c>
      <c r="Q3" s="1"/>
      <c r="W3" s="2"/>
      <c r="AI3" s="1"/>
      <c r="AO3" s="2"/>
      <c r="BA3" s="1"/>
      <c r="BG3" s="2"/>
    </row>
    <row r="4" spans="1:64" x14ac:dyDescent="0.2"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8"/>
      <c r="R4" s="60" t="s">
        <v>4</v>
      </c>
      <c r="S4" s="60"/>
      <c r="T4" s="60"/>
      <c r="U4" s="60"/>
      <c r="V4" s="7" t="s">
        <v>96</v>
      </c>
      <c r="W4" s="2"/>
      <c r="X4" s="60" t="s">
        <v>3</v>
      </c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8"/>
      <c r="AJ4" s="60" t="s">
        <v>4</v>
      </c>
      <c r="AK4" s="60"/>
      <c r="AL4" s="60"/>
      <c r="AM4" s="60"/>
      <c r="AN4" s="7" t="s">
        <v>96</v>
      </c>
      <c r="AO4" s="2"/>
      <c r="AP4" s="60" t="s">
        <v>3</v>
      </c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8"/>
      <c r="BB4" s="60" t="s">
        <v>4</v>
      </c>
      <c r="BC4" s="60"/>
      <c r="BD4" s="60"/>
      <c r="BE4" s="60"/>
      <c r="BF4" s="7" t="s">
        <v>96</v>
      </c>
      <c r="BG4" s="2"/>
      <c r="BH4" s="60" t="s">
        <v>94</v>
      </c>
      <c r="BI4" s="60"/>
      <c r="BJ4" s="60"/>
      <c r="BK4" s="7" t="s">
        <v>108</v>
      </c>
    </row>
    <row r="5" spans="1:64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92</v>
      </c>
      <c r="I5" s="7" t="s">
        <v>88</v>
      </c>
      <c r="J5" s="7" t="s">
        <v>128</v>
      </c>
      <c r="K5" s="7" t="s">
        <v>129</v>
      </c>
      <c r="L5" s="7" t="s">
        <v>130</v>
      </c>
      <c r="M5" s="7" t="s">
        <v>85</v>
      </c>
      <c r="N5" s="7" t="s">
        <v>84</v>
      </c>
      <c r="O5" s="7" t="s">
        <v>10</v>
      </c>
      <c r="P5" s="7" t="s">
        <v>23</v>
      </c>
      <c r="Q5" s="8"/>
      <c r="R5" s="7" t="s">
        <v>24</v>
      </c>
      <c r="S5" s="7" t="s">
        <v>113</v>
      </c>
      <c r="T5" s="7" t="s">
        <v>10</v>
      </c>
      <c r="U5" s="7" t="s">
        <v>23</v>
      </c>
      <c r="V5" s="7" t="s">
        <v>27</v>
      </c>
      <c r="W5" s="9"/>
      <c r="X5" s="7" t="s">
        <v>13</v>
      </c>
      <c r="Y5" s="7" t="s">
        <v>14</v>
      </c>
      <c r="Z5" s="7" t="s">
        <v>92</v>
      </c>
      <c r="AA5" s="7" t="s">
        <v>88</v>
      </c>
      <c r="AB5" s="7" t="s">
        <v>128</v>
      </c>
      <c r="AC5" s="7" t="s">
        <v>129</v>
      </c>
      <c r="AD5" s="7" t="s">
        <v>130</v>
      </c>
      <c r="AE5" s="7" t="s">
        <v>85</v>
      </c>
      <c r="AF5" s="7" t="s">
        <v>84</v>
      </c>
      <c r="AG5" s="7" t="s">
        <v>10</v>
      </c>
      <c r="AH5" s="7" t="s">
        <v>23</v>
      </c>
      <c r="AI5" s="8"/>
      <c r="AJ5" s="7" t="s">
        <v>24</v>
      </c>
      <c r="AK5" s="7" t="s">
        <v>113</v>
      </c>
      <c r="AL5" s="7" t="s">
        <v>10</v>
      </c>
      <c r="AM5" s="7" t="s">
        <v>23</v>
      </c>
      <c r="AN5" s="7" t="s">
        <v>27</v>
      </c>
      <c r="AO5" s="9"/>
      <c r="AP5" s="7" t="s">
        <v>13</v>
      </c>
      <c r="AQ5" s="7" t="s">
        <v>14</v>
      </c>
      <c r="AR5" s="7" t="s">
        <v>92</v>
      </c>
      <c r="AS5" s="7" t="s">
        <v>88</v>
      </c>
      <c r="AT5" s="7" t="s">
        <v>128</v>
      </c>
      <c r="AU5" s="7" t="s">
        <v>129</v>
      </c>
      <c r="AV5" s="7" t="s">
        <v>130</v>
      </c>
      <c r="AW5" s="7" t="s">
        <v>85</v>
      </c>
      <c r="AX5" s="7" t="s">
        <v>84</v>
      </c>
      <c r="AY5" s="7" t="s">
        <v>10</v>
      </c>
      <c r="AZ5" s="7" t="s">
        <v>23</v>
      </c>
      <c r="BA5" s="8"/>
      <c r="BB5" s="7" t="s">
        <v>24</v>
      </c>
      <c r="BC5" s="7" t="s">
        <v>113</v>
      </c>
      <c r="BD5" s="7" t="s">
        <v>10</v>
      </c>
      <c r="BE5" s="7" t="s">
        <v>23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23</v>
      </c>
      <c r="BL5" s="7" t="s">
        <v>74</v>
      </c>
    </row>
    <row r="6" spans="1:64" x14ac:dyDescent="0.2">
      <c r="Q6" s="1"/>
      <c r="W6" s="2"/>
      <c r="AI6" s="1"/>
      <c r="AO6" s="2"/>
      <c r="BA6" s="1"/>
      <c r="BG6" s="2"/>
    </row>
    <row r="7" spans="1:64" x14ac:dyDescent="0.2">
      <c r="A7" s="52">
        <v>61</v>
      </c>
      <c r="B7" s="34" t="s">
        <v>174</v>
      </c>
      <c r="C7" s="34" t="s">
        <v>153</v>
      </c>
      <c r="D7" s="34" t="s">
        <v>142</v>
      </c>
      <c r="E7" s="34" t="s">
        <v>70</v>
      </c>
      <c r="F7" s="10">
        <v>6.5</v>
      </c>
      <c r="G7" s="10">
        <v>6.5</v>
      </c>
      <c r="H7" s="10">
        <v>5.3</v>
      </c>
      <c r="I7" s="10">
        <v>6</v>
      </c>
      <c r="J7" s="10">
        <v>6</v>
      </c>
      <c r="K7" s="10">
        <v>6.5</v>
      </c>
      <c r="L7" s="10">
        <v>5.5</v>
      </c>
      <c r="M7" s="25">
        <f t="shared" ref="M7:M19" si="0">SUM(F7:L7)</f>
        <v>42.3</v>
      </c>
      <c r="N7" s="26">
        <f t="shared" ref="N7:N19" si="1">M7/7</f>
        <v>6.0428571428571427</v>
      </c>
      <c r="O7" s="10">
        <v>6.3</v>
      </c>
      <c r="P7" s="11">
        <f t="shared" ref="P7:P19" si="2">(N7*0.75)+(O7*0.25)</f>
        <v>6.1071428571428568</v>
      </c>
      <c r="Q7" s="1"/>
      <c r="R7" s="10">
        <v>4.8</v>
      </c>
      <c r="S7" s="10">
        <v>7.3</v>
      </c>
      <c r="T7" s="10">
        <v>6.2</v>
      </c>
      <c r="U7" s="18">
        <f t="shared" ref="U7:U19" si="3">(R7*0.25)+(S7*0.5)+(T7*0.25)</f>
        <v>6.3999999999999995</v>
      </c>
      <c r="V7" s="18">
        <f t="shared" ref="V7:V19" si="4">(P7+U7)/2</f>
        <v>6.2535714285714281</v>
      </c>
      <c r="W7" s="2"/>
      <c r="X7" s="10">
        <v>6</v>
      </c>
      <c r="Y7" s="10">
        <v>6.5</v>
      </c>
      <c r="Z7" s="10">
        <v>6.3</v>
      </c>
      <c r="AA7" s="10">
        <v>6</v>
      </c>
      <c r="AB7" s="10">
        <v>6.2</v>
      </c>
      <c r="AC7" s="10">
        <v>6.3</v>
      </c>
      <c r="AD7" s="10">
        <v>6.2</v>
      </c>
      <c r="AE7" s="25">
        <f t="shared" ref="AE7:AE19" si="5">SUM(X7:AD7)</f>
        <v>43.5</v>
      </c>
      <c r="AF7" s="26">
        <f t="shared" ref="AF7:AF19" si="6">AE7/7</f>
        <v>6.2142857142857144</v>
      </c>
      <c r="AG7" s="10">
        <v>6</v>
      </c>
      <c r="AH7" s="11">
        <f t="shared" ref="AH7:AH19" si="7">(AF7*0.75)+(AG7*0.25)</f>
        <v>6.1607142857142856</v>
      </c>
      <c r="AI7" s="1"/>
      <c r="AJ7" s="10">
        <v>6.5</v>
      </c>
      <c r="AK7" s="10">
        <v>7.1</v>
      </c>
      <c r="AL7" s="10">
        <v>6</v>
      </c>
      <c r="AM7" s="18">
        <f t="shared" ref="AM7:AM19" si="8">(AJ7*0.25)+(AK7*0.5)+(AL7*0.25)</f>
        <v>6.6749999999999998</v>
      </c>
      <c r="AN7" s="18">
        <f t="shared" ref="AN7:AN19" si="9">(AH7+AM7)/2</f>
        <v>6.4178571428571427</v>
      </c>
      <c r="AO7" s="2"/>
      <c r="AP7" s="10"/>
      <c r="AQ7" s="10"/>
      <c r="AR7" s="10"/>
      <c r="AS7" s="10"/>
      <c r="AT7" s="10"/>
      <c r="AU7" s="10"/>
      <c r="AV7" s="10"/>
      <c r="AW7" s="25">
        <f t="shared" ref="AW7:AW19" si="10">SUM(AP7:AV7)</f>
        <v>0</v>
      </c>
      <c r="AX7" s="26">
        <f t="shared" ref="AX7:AX19" si="11">AW7/7</f>
        <v>0</v>
      </c>
      <c r="AY7" s="10"/>
      <c r="AZ7" s="11">
        <f t="shared" ref="AZ7:AZ19" si="12">(AX7*0.75)+(AY7*0.25)</f>
        <v>0</v>
      </c>
      <c r="BA7" s="1"/>
      <c r="BB7" s="10"/>
      <c r="BC7" s="10"/>
      <c r="BD7" s="10"/>
      <c r="BE7" s="18">
        <f t="shared" ref="BE7:BE19" si="13">(BB7*0.25)+(BC7*0.5)+(BD7*0.25)</f>
        <v>0</v>
      </c>
      <c r="BF7" s="18">
        <f t="shared" ref="BF7:BF19" si="14">(AZ7+BE7)/2</f>
        <v>0</v>
      </c>
      <c r="BG7" s="2"/>
      <c r="BH7" s="18">
        <f t="shared" ref="BH7:BH19" si="15">V7</f>
        <v>6.2535714285714281</v>
      </c>
      <c r="BI7" s="18">
        <f t="shared" ref="BI7:BI19" si="16">AN7</f>
        <v>6.4178571428571427</v>
      </c>
      <c r="BJ7" s="18"/>
      <c r="BK7" s="18">
        <f t="shared" ref="BK7:BK19" si="17">AVERAGE(BH7:BJ7)</f>
        <v>6.3357142857142854</v>
      </c>
      <c r="BL7">
        <v>1</v>
      </c>
    </row>
    <row r="8" spans="1:64" x14ac:dyDescent="0.2">
      <c r="A8" s="33">
        <v>30</v>
      </c>
      <c r="B8" s="34" t="s">
        <v>61</v>
      </c>
      <c r="C8" s="34" t="s">
        <v>71</v>
      </c>
      <c r="D8" s="34" t="s">
        <v>72</v>
      </c>
      <c r="E8" s="34" t="s">
        <v>73</v>
      </c>
      <c r="F8" s="10">
        <v>5.3</v>
      </c>
      <c r="G8" s="10">
        <v>6.5</v>
      </c>
      <c r="H8" s="10">
        <v>5.8</v>
      </c>
      <c r="I8" s="10">
        <v>6.5</v>
      </c>
      <c r="J8" s="10">
        <v>5</v>
      </c>
      <c r="K8" s="10">
        <v>6.5</v>
      </c>
      <c r="L8" s="10">
        <v>5.3</v>
      </c>
      <c r="M8" s="25">
        <f t="shared" si="0"/>
        <v>40.9</v>
      </c>
      <c r="N8" s="26">
        <f t="shared" si="1"/>
        <v>5.8428571428571425</v>
      </c>
      <c r="O8" s="10">
        <v>5.5</v>
      </c>
      <c r="P8" s="11">
        <f t="shared" si="2"/>
        <v>5.7571428571428571</v>
      </c>
      <c r="Q8" s="1"/>
      <c r="R8" s="10">
        <v>5</v>
      </c>
      <c r="S8" s="10">
        <v>8.4</v>
      </c>
      <c r="T8" s="10">
        <v>5.7</v>
      </c>
      <c r="U8" s="18">
        <f t="shared" si="3"/>
        <v>6.875</v>
      </c>
      <c r="V8" s="18">
        <f t="shared" si="4"/>
        <v>6.3160714285714281</v>
      </c>
      <c r="W8" s="2"/>
      <c r="X8" s="10">
        <v>6.2</v>
      </c>
      <c r="Y8" s="10">
        <v>6.5</v>
      </c>
      <c r="Z8" s="10">
        <v>6</v>
      </c>
      <c r="AA8" s="10">
        <v>6.5</v>
      </c>
      <c r="AB8" s="10">
        <v>5.7</v>
      </c>
      <c r="AC8" s="10">
        <v>5.5</v>
      </c>
      <c r="AD8" s="10">
        <v>6</v>
      </c>
      <c r="AE8" s="25">
        <f t="shared" si="5"/>
        <v>42.4</v>
      </c>
      <c r="AF8" s="26">
        <f t="shared" si="6"/>
        <v>6.0571428571428569</v>
      </c>
      <c r="AG8" s="10">
        <v>5.5</v>
      </c>
      <c r="AH8" s="11">
        <f t="shared" si="7"/>
        <v>5.9178571428571427</v>
      </c>
      <c r="AI8" s="1"/>
      <c r="AJ8" s="10">
        <v>5.7</v>
      </c>
      <c r="AK8" s="10">
        <v>8</v>
      </c>
      <c r="AL8" s="10">
        <v>5.3</v>
      </c>
      <c r="AM8" s="18">
        <f t="shared" si="8"/>
        <v>6.75</v>
      </c>
      <c r="AN8" s="18">
        <f t="shared" si="9"/>
        <v>6.3339285714285714</v>
      </c>
      <c r="AO8" s="2"/>
      <c r="AP8" s="10"/>
      <c r="AQ8" s="10"/>
      <c r="AR8" s="10"/>
      <c r="AS8" s="10"/>
      <c r="AT8" s="10"/>
      <c r="AU8" s="10"/>
      <c r="AV8" s="10"/>
      <c r="AW8" s="25">
        <f t="shared" si="10"/>
        <v>0</v>
      </c>
      <c r="AX8" s="26">
        <f t="shared" si="11"/>
        <v>0</v>
      </c>
      <c r="AY8" s="10"/>
      <c r="AZ8" s="11">
        <f t="shared" si="12"/>
        <v>0</v>
      </c>
      <c r="BA8" s="1"/>
      <c r="BB8" s="10"/>
      <c r="BC8" s="10"/>
      <c r="BD8" s="10"/>
      <c r="BE8" s="18">
        <f t="shared" si="13"/>
        <v>0</v>
      </c>
      <c r="BF8" s="18">
        <f t="shared" si="14"/>
        <v>0</v>
      </c>
      <c r="BG8" s="2"/>
      <c r="BH8" s="18">
        <f t="shared" si="15"/>
        <v>6.3160714285714281</v>
      </c>
      <c r="BI8" s="18">
        <f t="shared" si="16"/>
        <v>6.3339285714285714</v>
      </c>
      <c r="BJ8" s="18"/>
      <c r="BK8" s="18">
        <f t="shared" si="17"/>
        <v>6.3249999999999993</v>
      </c>
      <c r="BL8">
        <v>2</v>
      </c>
    </row>
    <row r="9" spans="1:64" x14ac:dyDescent="0.2">
      <c r="A9" s="33">
        <v>22</v>
      </c>
      <c r="B9" s="34" t="s">
        <v>224</v>
      </c>
      <c r="C9" s="34" t="s">
        <v>260</v>
      </c>
      <c r="D9" s="34" t="s">
        <v>225</v>
      </c>
      <c r="E9" s="34" t="s">
        <v>226</v>
      </c>
      <c r="F9" s="10">
        <v>4.5</v>
      </c>
      <c r="G9" s="10">
        <v>6.3</v>
      </c>
      <c r="H9" s="10">
        <v>5.8</v>
      </c>
      <c r="I9" s="10">
        <v>6.5</v>
      </c>
      <c r="J9" s="10">
        <v>4.5</v>
      </c>
      <c r="K9" s="10">
        <v>5.5</v>
      </c>
      <c r="L9" s="10">
        <v>5</v>
      </c>
      <c r="M9" s="25">
        <f t="shared" si="0"/>
        <v>38.1</v>
      </c>
      <c r="N9" s="26">
        <f t="shared" si="1"/>
        <v>5.4428571428571431</v>
      </c>
      <c r="O9" s="10">
        <v>6.7</v>
      </c>
      <c r="P9" s="11">
        <f t="shared" si="2"/>
        <v>5.7571428571428571</v>
      </c>
      <c r="Q9" s="1"/>
      <c r="R9" s="10">
        <v>5</v>
      </c>
      <c r="S9" s="10">
        <v>7.2</v>
      </c>
      <c r="T9" s="10">
        <v>6.4</v>
      </c>
      <c r="U9" s="18">
        <f t="shared" si="3"/>
        <v>6.4499999999999993</v>
      </c>
      <c r="V9" s="18">
        <f t="shared" si="4"/>
        <v>6.1035714285714278</v>
      </c>
      <c r="W9" s="2"/>
      <c r="X9" s="10">
        <v>5.4</v>
      </c>
      <c r="Y9" s="10">
        <v>6.5</v>
      </c>
      <c r="Z9" s="10">
        <v>5.7</v>
      </c>
      <c r="AA9" s="10">
        <v>6.8</v>
      </c>
      <c r="AB9" s="10">
        <v>6.3</v>
      </c>
      <c r="AC9" s="10">
        <v>5.7</v>
      </c>
      <c r="AD9" s="10">
        <v>6</v>
      </c>
      <c r="AE9" s="25">
        <f t="shared" si="5"/>
        <v>42.400000000000006</v>
      </c>
      <c r="AF9" s="26">
        <f t="shared" si="6"/>
        <v>6.0571428571428578</v>
      </c>
      <c r="AG9" s="10">
        <v>6.4</v>
      </c>
      <c r="AH9" s="11">
        <f t="shared" si="7"/>
        <v>6.1428571428571441</v>
      </c>
      <c r="AI9" s="1"/>
      <c r="AJ9" s="10">
        <v>6</v>
      </c>
      <c r="AK9" s="10">
        <v>6.3</v>
      </c>
      <c r="AL9" s="10">
        <v>6</v>
      </c>
      <c r="AM9" s="18">
        <f t="shared" si="8"/>
        <v>6.15</v>
      </c>
      <c r="AN9" s="18">
        <f t="shared" si="9"/>
        <v>6.1464285714285722</v>
      </c>
      <c r="AO9" s="2"/>
      <c r="AP9" s="10"/>
      <c r="AQ9" s="10"/>
      <c r="AR9" s="10"/>
      <c r="AS9" s="10"/>
      <c r="AT9" s="10"/>
      <c r="AU9" s="10"/>
      <c r="AV9" s="10"/>
      <c r="AW9" s="25">
        <f t="shared" si="10"/>
        <v>0</v>
      </c>
      <c r="AX9" s="26">
        <f t="shared" si="11"/>
        <v>0</v>
      </c>
      <c r="AY9" s="10"/>
      <c r="AZ9" s="11">
        <f t="shared" si="12"/>
        <v>0</v>
      </c>
      <c r="BA9" s="1"/>
      <c r="BB9" s="10"/>
      <c r="BC9" s="10"/>
      <c r="BD9" s="10"/>
      <c r="BE9" s="18">
        <f t="shared" si="13"/>
        <v>0</v>
      </c>
      <c r="BF9" s="18">
        <f t="shared" si="14"/>
        <v>0</v>
      </c>
      <c r="BG9" s="2"/>
      <c r="BH9" s="18">
        <f t="shared" si="15"/>
        <v>6.1035714285714278</v>
      </c>
      <c r="BI9" s="18">
        <f t="shared" si="16"/>
        <v>6.1464285714285722</v>
      </c>
      <c r="BJ9" s="18"/>
      <c r="BK9" s="18">
        <f t="shared" si="17"/>
        <v>6.125</v>
      </c>
      <c r="BL9">
        <v>3</v>
      </c>
    </row>
    <row r="10" spans="1:64" x14ac:dyDescent="0.2">
      <c r="A10" s="52">
        <v>50</v>
      </c>
      <c r="B10" s="34" t="s">
        <v>47</v>
      </c>
      <c r="C10" s="34" t="s">
        <v>228</v>
      </c>
      <c r="D10" s="34" t="s">
        <v>66</v>
      </c>
      <c r="E10" s="34" t="s">
        <v>67</v>
      </c>
      <c r="F10" s="10">
        <v>3.8</v>
      </c>
      <c r="G10" s="10">
        <v>6.5</v>
      </c>
      <c r="H10" s="10">
        <v>6.8</v>
      </c>
      <c r="I10" s="10">
        <v>4</v>
      </c>
      <c r="J10" s="10">
        <v>4.9000000000000004</v>
      </c>
      <c r="K10" s="10">
        <v>6.3</v>
      </c>
      <c r="L10" s="10">
        <v>5.3</v>
      </c>
      <c r="M10" s="25">
        <f t="shared" si="0"/>
        <v>37.599999999999994</v>
      </c>
      <c r="N10" s="26">
        <f t="shared" si="1"/>
        <v>5.371428571428571</v>
      </c>
      <c r="O10" s="10">
        <v>7</v>
      </c>
      <c r="P10" s="11">
        <f t="shared" si="2"/>
        <v>5.7785714285714285</v>
      </c>
      <c r="Q10" s="1"/>
      <c r="R10" s="10">
        <v>4.8</v>
      </c>
      <c r="S10" s="10">
        <v>7.5</v>
      </c>
      <c r="T10" s="10">
        <v>6.9</v>
      </c>
      <c r="U10" s="18">
        <f t="shared" si="3"/>
        <v>6.6750000000000007</v>
      </c>
      <c r="V10" s="18">
        <f t="shared" si="4"/>
        <v>6.2267857142857146</v>
      </c>
      <c r="W10" s="2"/>
      <c r="X10" s="10">
        <v>4.7</v>
      </c>
      <c r="Y10" s="10">
        <v>5.3</v>
      </c>
      <c r="Z10" s="10">
        <v>5.5</v>
      </c>
      <c r="AA10" s="10">
        <v>4.2</v>
      </c>
      <c r="AB10" s="10">
        <v>5.5</v>
      </c>
      <c r="AC10" s="10">
        <v>5.5</v>
      </c>
      <c r="AD10" s="10">
        <v>5.7</v>
      </c>
      <c r="AE10" s="25">
        <f t="shared" si="5"/>
        <v>36.4</v>
      </c>
      <c r="AF10" s="26">
        <f t="shared" si="6"/>
        <v>5.2</v>
      </c>
      <c r="AG10" s="10">
        <v>6.3</v>
      </c>
      <c r="AH10" s="11">
        <f t="shared" si="7"/>
        <v>5.4750000000000005</v>
      </c>
      <c r="AI10" s="1"/>
      <c r="AJ10" s="10">
        <v>5</v>
      </c>
      <c r="AK10" s="10">
        <v>7.1</v>
      </c>
      <c r="AL10" s="10">
        <v>6.2</v>
      </c>
      <c r="AM10" s="18">
        <f t="shared" si="8"/>
        <v>6.35</v>
      </c>
      <c r="AN10" s="18">
        <f t="shared" si="9"/>
        <v>5.9124999999999996</v>
      </c>
      <c r="AO10" s="2"/>
      <c r="AP10" s="10"/>
      <c r="AQ10" s="10"/>
      <c r="AR10" s="10"/>
      <c r="AS10" s="10"/>
      <c r="AT10" s="10"/>
      <c r="AU10" s="10"/>
      <c r="AV10" s="10"/>
      <c r="AW10" s="25">
        <f t="shared" si="10"/>
        <v>0</v>
      </c>
      <c r="AX10" s="26">
        <f t="shared" si="11"/>
        <v>0</v>
      </c>
      <c r="AY10" s="10"/>
      <c r="AZ10" s="11">
        <f t="shared" si="12"/>
        <v>0</v>
      </c>
      <c r="BA10" s="1"/>
      <c r="BB10" s="10"/>
      <c r="BC10" s="10"/>
      <c r="BD10" s="10"/>
      <c r="BE10" s="18">
        <f t="shared" si="13"/>
        <v>0</v>
      </c>
      <c r="BF10" s="18">
        <f t="shared" si="14"/>
        <v>0</v>
      </c>
      <c r="BG10" s="2"/>
      <c r="BH10" s="18">
        <f t="shared" si="15"/>
        <v>6.2267857142857146</v>
      </c>
      <c r="BI10" s="18">
        <f t="shared" si="16"/>
        <v>5.9124999999999996</v>
      </c>
      <c r="BJ10" s="18"/>
      <c r="BK10" s="18">
        <f t="shared" si="17"/>
        <v>6.0696428571428571</v>
      </c>
      <c r="BL10">
        <v>4</v>
      </c>
    </row>
    <row r="11" spans="1:64" x14ac:dyDescent="0.2">
      <c r="A11" s="52">
        <v>8</v>
      </c>
      <c r="B11" s="34" t="s">
        <v>38</v>
      </c>
      <c r="C11" s="34" t="s">
        <v>163</v>
      </c>
      <c r="D11" s="34" t="s">
        <v>66</v>
      </c>
      <c r="E11" s="34" t="s">
        <v>46</v>
      </c>
      <c r="F11" s="10">
        <v>4</v>
      </c>
      <c r="G11" s="10">
        <v>6</v>
      </c>
      <c r="H11" s="10">
        <v>5.2</v>
      </c>
      <c r="I11" s="10">
        <v>5.5</v>
      </c>
      <c r="J11" s="10">
        <v>5</v>
      </c>
      <c r="K11" s="10">
        <v>5.5</v>
      </c>
      <c r="L11" s="10">
        <v>5.3</v>
      </c>
      <c r="M11" s="25">
        <f t="shared" si="0"/>
        <v>36.5</v>
      </c>
      <c r="N11" s="26">
        <f t="shared" si="1"/>
        <v>5.2142857142857144</v>
      </c>
      <c r="O11" s="10">
        <v>6.7</v>
      </c>
      <c r="P11" s="11">
        <f t="shared" si="2"/>
        <v>5.5857142857142854</v>
      </c>
      <c r="Q11" s="1"/>
      <c r="R11" s="10">
        <v>5.2</v>
      </c>
      <c r="S11" s="10">
        <v>7.2</v>
      </c>
      <c r="T11" s="10">
        <v>6.7</v>
      </c>
      <c r="U11" s="18">
        <f t="shared" si="3"/>
        <v>6.5750000000000002</v>
      </c>
      <c r="V11" s="18">
        <f t="shared" si="4"/>
        <v>6.0803571428571423</v>
      </c>
      <c r="W11" s="2"/>
      <c r="X11" s="10">
        <v>4.7</v>
      </c>
      <c r="Y11" s="10">
        <v>6.5</v>
      </c>
      <c r="Z11" s="10">
        <v>5.7</v>
      </c>
      <c r="AA11" s="10">
        <v>6</v>
      </c>
      <c r="AB11" s="10">
        <v>5.5</v>
      </c>
      <c r="AC11" s="10">
        <v>5.5</v>
      </c>
      <c r="AD11" s="10">
        <v>6.5</v>
      </c>
      <c r="AE11" s="25">
        <f t="shared" si="5"/>
        <v>40.4</v>
      </c>
      <c r="AF11" s="26">
        <f t="shared" si="6"/>
        <v>5.7714285714285714</v>
      </c>
      <c r="AG11" s="10">
        <v>5.7</v>
      </c>
      <c r="AH11" s="11">
        <f t="shared" si="7"/>
        <v>5.7535714285714281</v>
      </c>
      <c r="AI11" s="1"/>
      <c r="AJ11" s="10">
        <v>5.2</v>
      </c>
      <c r="AK11" s="10">
        <v>7</v>
      </c>
      <c r="AL11" s="10">
        <v>5.5</v>
      </c>
      <c r="AM11" s="18">
        <f t="shared" si="8"/>
        <v>6.1749999999999998</v>
      </c>
      <c r="AN11" s="18">
        <f t="shared" si="9"/>
        <v>5.9642857142857135</v>
      </c>
      <c r="AO11" s="2"/>
      <c r="AP11" s="10"/>
      <c r="AQ11" s="10"/>
      <c r="AR11" s="10"/>
      <c r="AS11" s="10"/>
      <c r="AT11" s="10"/>
      <c r="AU11" s="10"/>
      <c r="AV11" s="10"/>
      <c r="AW11" s="25">
        <f t="shared" si="10"/>
        <v>0</v>
      </c>
      <c r="AX11" s="26">
        <f t="shared" si="11"/>
        <v>0</v>
      </c>
      <c r="AY11" s="10"/>
      <c r="AZ11" s="11">
        <f t="shared" si="12"/>
        <v>0</v>
      </c>
      <c r="BA11" s="1"/>
      <c r="BB11" s="10"/>
      <c r="BC11" s="10"/>
      <c r="BD11" s="10"/>
      <c r="BE11" s="18">
        <f t="shared" si="13"/>
        <v>0</v>
      </c>
      <c r="BF11" s="18">
        <f t="shared" si="14"/>
        <v>0</v>
      </c>
      <c r="BG11" s="2"/>
      <c r="BH11" s="18">
        <f t="shared" si="15"/>
        <v>6.0803571428571423</v>
      </c>
      <c r="BI11" s="18">
        <f t="shared" si="16"/>
        <v>5.9642857142857135</v>
      </c>
      <c r="BJ11" s="18"/>
      <c r="BK11" s="18">
        <f t="shared" si="17"/>
        <v>6.0223214285714279</v>
      </c>
      <c r="BL11">
        <v>5</v>
      </c>
    </row>
    <row r="12" spans="1:64" x14ac:dyDescent="0.2">
      <c r="A12" s="33">
        <v>73</v>
      </c>
      <c r="B12" s="34" t="s">
        <v>123</v>
      </c>
      <c r="C12" s="34" t="s">
        <v>165</v>
      </c>
      <c r="D12" s="34" t="s">
        <v>134</v>
      </c>
      <c r="E12" s="34" t="s">
        <v>106</v>
      </c>
      <c r="F12" s="10">
        <v>4.5</v>
      </c>
      <c r="G12" s="10">
        <v>6</v>
      </c>
      <c r="H12" s="10">
        <v>5.5</v>
      </c>
      <c r="I12" s="10">
        <v>5.3</v>
      </c>
      <c r="J12" s="10">
        <v>5.3</v>
      </c>
      <c r="K12" s="10">
        <v>5.8</v>
      </c>
      <c r="L12" s="10">
        <v>5</v>
      </c>
      <c r="M12" s="25">
        <f t="shared" si="0"/>
        <v>37.4</v>
      </c>
      <c r="N12" s="26">
        <f t="shared" si="1"/>
        <v>5.3428571428571425</v>
      </c>
      <c r="O12" s="10">
        <v>6.5</v>
      </c>
      <c r="P12" s="11">
        <f t="shared" si="2"/>
        <v>5.6321428571428571</v>
      </c>
      <c r="Q12" s="1"/>
      <c r="R12" s="10">
        <v>5.2</v>
      </c>
      <c r="S12" s="10">
        <v>7</v>
      </c>
      <c r="T12" s="10">
        <v>6.7</v>
      </c>
      <c r="U12" s="18">
        <f t="shared" si="3"/>
        <v>6.4749999999999996</v>
      </c>
      <c r="V12" s="18">
        <f t="shared" si="4"/>
        <v>6.0535714285714288</v>
      </c>
      <c r="W12" s="2"/>
      <c r="X12" s="10">
        <v>4.7</v>
      </c>
      <c r="Y12" s="10">
        <v>6</v>
      </c>
      <c r="Z12" s="10">
        <v>5.5</v>
      </c>
      <c r="AA12" s="10">
        <v>2</v>
      </c>
      <c r="AB12" s="10">
        <v>6</v>
      </c>
      <c r="AC12" s="10">
        <v>5.5</v>
      </c>
      <c r="AD12" s="10">
        <v>6</v>
      </c>
      <c r="AE12" s="25">
        <f t="shared" si="5"/>
        <v>35.700000000000003</v>
      </c>
      <c r="AF12" s="26">
        <f t="shared" si="6"/>
        <v>5.1000000000000005</v>
      </c>
      <c r="AG12" s="10">
        <v>6.4</v>
      </c>
      <c r="AH12" s="11">
        <f t="shared" si="7"/>
        <v>5.4250000000000007</v>
      </c>
      <c r="AI12" s="1"/>
      <c r="AJ12" s="10">
        <v>5</v>
      </c>
      <c r="AK12" s="10">
        <v>6.1</v>
      </c>
      <c r="AL12" s="10">
        <v>6.3</v>
      </c>
      <c r="AM12" s="18">
        <f t="shared" si="8"/>
        <v>5.875</v>
      </c>
      <c r="AN12" s="18">
        <f t="shared" si="9"/>
        <v>5.65</v>
      </c>
      <c r="AO12" s="2"/>
      <c r="AP12" s="10"/>
      <c r="AQ12" s="10"/>
      <c r="AR12" s="10"/>
      <c r="AS12" s="10"/>
      <c r="AT12" s="10"/>
      <c r="AU12" s="10"/>
      <c r="AV12" s="10"/>
      <c r="AW12" s="25">
        <f t="shared" si="10"/>
        <v>0</v>
      </c>
      <c r="AX12" s="26">
        <f t="shared" si="11"/>
        <v>0</v>
      </c>
      <c r="AY12" s="10"/>
      <c r="AZ12" s="11">
        <f t="shared" si="12"/>
        <v>0</v>
      </c>
      <c r="BA12" s="1"/>
      <c r="BB12" s="10"/>
      <c r="BC12" s="10"/>
      <c r="BD12" s="10"/>
      <c r="BE12" s="18">
        <f t="shared" si="13"/>
        <v>0</v>
      </c>
      <c r="BF12" s="18">
        <f t="shared" si="14"/>
        <v>0</v>
      </c>
      <c r="BG12" s="2"/>
      <c r="BH12" s="18">
        <f t="shared" si="15"/>
        <v>6.0535714285714288</v>
      </c>
      <c r="BI12" s="18">
        <f t="shared" si="16"/>
        <v>5.65</v>
      </c>
      <c r="BJ12" s="18"/>
      <c r="BK12" s="18">
        <f t="shared" si="17"/>
        <v>5.8517857142857146</v>
      </c>
      <c r="BL12">
        <v>6</v>
      </c>
    </row>
    <row r="13" spans="1:64" x14ac:dyDescent="0.2">
      <c r="A13" s="33">
        <v>24</v>
      </c>
      <c r="B13" s="34" t="s">
        <v>227</v>
      </c>
      <c r="C13" s="34" t="s">
        <v>71</v>
      </c>
      <c r="D13" s="34" t="s">
        <v>72</v>
      </c>
      <c r="E13" s="34" t="s">
        <v>73</v>
      </c>
      <c r="F13" s="10">
        <v>4.5</v>
      </c>
      <c r="G13" s="10">
        <v>5.8</v>
      </c>
      <c r="H13" s="10">
        <v>4.5</v>
      </c>
      <c r="I13" s="10">
        <v>6</v>
      </c>
      <c r="J13" s="10">
        <v>5</v>
      </c>
      <c r="K13" s="10">
        <v>5.5</v>
      </c>
      <c r="L13" s="10">
        <v>5</v>
      </c>
      <c r="M13" s="25">
        <f t="shared" si="0"/>
        <v>36.299999999999997</v>
      </c>
      <c r="N13" s="26">
        <f t="shared" si="1"/>
        <v>5.1857142857142851</v>
      </c>
      <c r="O13" s="10">
        <v>5.5</v>
      </c>
      <c r="P13" s="11">
        <f t="shared" si="2"/>
        <v>5.2642857142857142</v>
      </c>
      <c r="Q13" s="1"/>
      <c r="R13" s="10">
        <v>4.5999999999999996</v>
      </c>
      <c r="S13" s="10">
        <v>7.5</v>
      </c>
      <c r="T13" s="10">
        <v>5.8</v>
      </c>
      <c r="U13" s="18">
        <f t="shared" si="3"/>
        <v>6.3500000000000005</v>
      </c>
      <c r="V13" s="18">
        <f t="shared" si="4"/>
        <v>5.8071428571428569</v>
      </c>
      <c r="W13" s="2"/>
      <c r="X13" s="10">
        <v>5</v>
      </c>
      <c r="Y13" s="10">
        <v>6.2</v>
      </c>
      <c r="Z13" s="10">
        <v>5.5</v>
      </c>
      <c r="AA13" s="10">
        <v>6.5</v>
      </c>
      <c r="AB13" s="10">
        <v>5.7</v>
      </c>
      <c r="AC13" s="10">
        <v>4.7</v>
      </c>
      <c r="AD13" s="10">
        <v>5.5</v>
      </c>
      <c r="AE13" s="25">
        <f t="shared" si="5"/>
        <v>39.1</v>
      </c>
      <c r="AF13" s="26">
        <f t="shared" si="6"/>
        <v>5.5857142857142863</v>
      </c>
      <c r="AG13" s="10">
        <v>5.6</v>
      </c>
      <c r="AH13" s="11">
        <f t="shared" si="7"/>
        <v>5.5892857142857153</v>
      </c>
      <c r="AI13" s="1"/>
      <c r="AJ13" s="10">
        <v>5.5</v>
      </c>
      <c r="AK13" s="10">
        <v>6.7</v>
      </c>
      <c r="AL13" s="10">
        <v>5.7</v>
      </c>
      <c r="AM13" s="18">
        <f t="shared" si="8"/>
        <v>6.1499999999999995</v>
      </c>
      <c r="AN13" s="18">
        <f t="shared" si="9"/>
        <v>5.8696428571428569</v>
      </c>
      <c r="AO13" s="2"/>
      <c r="AP13" s="10"/>
      <c r="AQ13" s="10"/>
      <c r="AR13" s="10"/>
      <c r="AS13" s="10"/>
      <c r="AT13" s="10"/>
      <c r="AU13" s="10"/>
      <c r="AV13" s="10"/>
      <c r="AW13" s="25">
        <f t="shared" si="10"/>
        <v>0</v>
      </c>
      <c r="AX13" s="26">
        <f t="shared" si="11"/>
        <v>0</v>
      </c>
      <c r="AY13" s="10"/>
      <c r="AZ13" s="11">
        <f t="shared" si="12"/>
        <v>0</v>
      </c>
      <c r="BA13" s="1"/>
      <c r="BB13" s="10"/>
      <c r="BC13" s="10"/>
      <c r="BD13" s="10"/>
      <c r="BE13" s="18">
        <f t="shared" si="13"/>
        <v>0</v>
      </c>
      <c r="BF13" s="18">
        <f t="shared" si="14"/>
        <v>0</v>
      </c>
      <c r="BG13" s="2"/>
      <c r="BH13" s="18">
        <f t="shared" si="15"/>
        <v>5.8071428571428569</v>
      </c>
      <c r="BI13" s="18">
        <f t="shared" si="16"/>
        <v>5.8696428571428569</v>
      </c>
      <c r="BJ13" s="18"/>
      <c r="BK13" s="18">
        <f t="shared" si="17"/>
        <v>5.8383928571428569</v>
      </c>
    </row>
    <row r="14" spans="1:64" x14ac:dyDescent="0.2">
      <c r="A14" s="52">
        <v>9</v>
      </c>
      <c r="B14" s="34" t="s">
        <v>37</v>
      </c>
      <c r="C14" s="34" t="s">
        <v>163</v>
      </c>
      <c r="D14" s="34" t="s">
        <v>66</v>
      </c>
      <c r="E14" s="34" t="s">
        <v>46</v>
      </c>
      <c r="F14" s="10">
        <v>4</v>
      </c>
      <c r="G14" s="10">
        <v>5.5</v>
      </c>
      <c r="H14" s="10">
        <v>4.8</v>
      </c>
      <c r="I14" s="10">
        <v>6</v>
      </c>
      <c r="J14" s="10">
        <v>4</v>
      </c>
      <c r="K14" s="10">
        <v>6.5</v>
      </c>
      <c r="L14" s="10">
        <v>4.5</v>
      </c>
      <c r="M14" s="25">
        <f t="shared" si="0"/>
        <v>35.299999999999997</v>
      </c>
      <c r="N14" s="26">
        <f t="shared" si="1"/>
        <v>5.0428571428571427</v>
      </c>
      <c r="O14" s="10">
        <v>6.7</v>
      </c>
      <c r="P14" s="11">
        <f t="shared" si="2"/>
        <v>5.4571428571428573</v>
      </c>
      <c r="Q14" s="1"/>
      <c r="R14" s="10">
        <v>3.7</v>
      </c>
      <c r="S14" s="10">
        <v>6.3</v>
      </c>
      <c r="T14" s="10">
        <v>6.7</v>
      </c>
      <c r="U14" s="18">
        <f t="shared" si="3"/>
        <v>5.75</v>
      </c>
      <c r="V14" s="18">
        <f t="shared" si="4"/>
        <v>5.6035714285714286</v>
      </c>
      <c r="W14" s="2"/>
      <c r="X14" s="10">
        <v>5.7</v>
      </c>
      <c r="Y14" s="10">
        <v>6.2</v>
      </c>
      <c r="Z14" s="10">
        <v>5.7</v>
      </c>
      <c r="AA14" s="10">
        <v>6</v>
      </c>
      <c r="AB14" s="10">
        <v>5.5</v>
      </c>
      <c r="AC14" s="10">
        <v>5.5</v>
      </c>
      <c r="AD14" s="10">
        <v>5</v>
      </c>
      <c r="AE14" s="25">
        <f t="shared" si="5"/>
        <v>39.6</v>
      </c>
      <c r="AF14" s="26">
        <f t="shared" si="6"/>
        <v>5.6571428571428575</v>
      </c>
      <c r="AG14" s="10">
        <v>5.7</v>
      </c>
      <c r="AH14" s="11">
        <f t="shared" si="7"/>
        <v>5.6678571428571427</v>
      </c>
      <c r="AI14" s="1"/>
      <c r="AJ14" s="10">
        <v>5</v>
      </c>
      <c r="AK14" s="10">
        <v>5.8</v>
      </c>
      <c r="AL14" s="10">
        <v>5.5</v>
      </c>
      <c r="AM14" s="18">
        <f t="shared" si="8"/>
        <v>5.5250000000000004</v>
      </c>
      <c r="AN14" s="18">
        <f t="shared" si="9"/>
        <v>5.5964285714285715</v>
      </c>
      <c r="AO14" s="2"/>
      <c r="AP14" s="10"/>
      <c r="AQ14" s="10"/>
      <c r="AR14" s="10"/>
      <c r="AS14" s="10"/>
      <c r="AT14" s="10"/>
      <c r="AU14" s="10"/>
      <c r="AV14" s="10"/>
      <c r="AW14" s="25">
        <f t="shared" si="10"/>
        <v>0</v>
      </c>
      <c r="AX14" s="26">
        <f t="shared" si="11"/>
        <v>0</v>
      </c>
      <c r="AY14" s="10"/>
      <c r="AZ14" s="11">
        <f t="shared" si="12"/>
        <v>0</v>
      </c>
      <c r="BA14" s="1"/>
      <c r="BB14" s="10"/>
      <c r="BC14" s="10"/>
      <c r="BD14" s="10"/>
      <c r="BE14" s="18">
        <f t="shared" si="13"/>
        <v>0</v>
      </c>
      <c r="BF14" s="18">
        <f t="shared" si="14"/>
        <v>0</v>
      </c>
      <c r="BG14" s="2"/>
      <c r="BH14" s="18">
        <f t="shared" si="15"/>
        <v>5.6035714285714286</v>
      </c>
      <c r="BI14" s="18">
        <f t="shared" si="16"/>
        <v>5.5964285714285715</v>
      </c>
      <c r="BJ14" s="18"/>
      <c r="BK14" s="18">
        <f t="shared" si="17"/>
        <v>5.6</v>
      </c>
    </row>
    <row r="15" spans="1:64" x14ac:dyDescent="0.2">
      <c r="A15" s="33">
        <v>31</v>
      </c>
      <c r="B15" s="34" t="s">
        <v>60</v>
      </c>
      <c r="C15" s="34" t="s">
        <v>71</v>
      </c>
      <c r="D15" s="34" t="s">
        <v>72</v>
      </c>
      <c r="E15" s="34" t="s">
        <v>73</v>
      </c>
      <c r="F15" s="10">
        <v>4.8</v>
      </c>
      <c r="G15" s="10">
        <v>6.5</v>
      </c>
      <c r="H15" s="10">
        <v>6</v>
      </c>
      <c r="I15" s="10">
        <v>2</v>
      </c>
      <c r="J15" s="10">
        <v>4.5</v>
      </c>
      <c r="K15" s="10">
        <v>6</v>
      </c>
      <c r="L15" s="10">
        <v>4</v>
      </c>
      <c r="M15" s="25">
        <f t="shared" si="0"/>
        <v>33.799999999999997</v>
      </c>
      <c r="N15" s="26">
        <f t="shared" si="1"/>
        <v>4.8285714285714283</v>
      </c>
      <c r="O15" s="10">
        <v>5.5</v>
      </c>
      <c r="P15" s="11">
        <f t="shared" si="2"/>
        <v>4.996428571428571</v>
      </c>
      <c r="Q15" s="1"/>
      <c r="R15" s="10">
        <v>4.3</v>
      </c>
      <c r="S15" s="10">
        <v>7.3</v>
      </c>
      <c r="T15" s="10">
        <v>4.9000000000000004</v>
      </c>
      <c r="U15" s="18">
        <f t="shared" si="3"/>
        <v>5.9499999999999993</v>
      </c>
      <c r="V15" s="18">
        <f t="shared" si="4"/>
        <v>5.4732142857142847</v>
      </c>
      <c r="W15" s="2"/>
      <c r="X15" s="10">
        <v>5.7</v>
      </c>
      <c r="Y15" s="10">
        <v>6.3</v>
      </c>
      <c r="Z15" s="10">
        <v>5.7</v>
      </c>
      <c r="AA15" s="10">
        <v>4</v>
      </c>
      <c r="AB15" s="10">
        <v>5.5</v>
      </c>
      <c r="AC15" s="10">
        <v>6</v>
      </c>
      <c r="AD15" s="10">
        <v>5.3</v>
      </c>
      <c r="AE15" s="25">
        <f t="shared" si="5"/>
        <v>38.5</v>
      </c>
      <c r="AF15" s="26">
        <f t="shared" si="6"/>
        <v>5.5</v>
      </c>
      <c r="AG15" s="10">
        <v>5.5</v>
      </c>
      <c r="AH15" s="11">
        <f t="shared" si="7"/>
        <v>5.5</v>
      </c>
      <c r="AI15" s="1"/>
      <c r="AJ15" s="10">
        <v>5</v>
      </c>
      <c r="AK15" s="10">
        <v>6.4</v>
      </c>
      <c r="AL15" s="10">
        <v>5</v>
      </c>
      <c r="AM15" s="18">
        <f t="shared" si="8"/>
        <v>5.7</v>
      </c>
      <c r="AN15" s="18">
        <f t="shared" si="9"/>
        <v>5.6</v>
      </c>
      <c r="AO15" s="2"/>
      <c r="AP15" s="10"/>
      <c r="AQ15" s="10"/>
      <c r="AR15" s="10"/>
      <c r="AS15" s="10"/>
      <c r="AT15" s="10"/>
      <c r="AU15" s="10"/>
      <c r="AV15" s="10"/>
      <c r="AW15" s="25">
        <f t="shared" si="10"/>
        <v>0</v>
      </c>
      <c r="AX15" s="26">
        <f t="shared" si="11"/>
        <v>0</v>
      </c>
      <c r="AY15" s="10"/>
      <c r="AZ15" s="11">
        <f t="shared" si="12"/>
        <v>0</v>
      </c>
      <c r="BA15" s="1"/>
      <c r="BB15" s="10"/>
      <c r="BC15" s="10"/>
      <c r="BD15" s="10"/>
      <c r="BE15" s="18">
        <f t="shared" si="13"/>
        <v>0</v>
      </c>
      <c r="BF15" s="18">
        <f t="shared" si="14"/>
        <v>0</v>
      </c>
      <c r="BG15" s="2"/>
      <c r="BH15" s="18">
        <f t="shared" si="15"/>
        <v>5.4732142857142847</v>
      </c>
      <c r="BI15" s="18">
        <f t="shared" si="16"/>
        <v>5.6</v>
      </c>
      <c r="BJ15" s="18"/>
      <c r="BK15" s="18">
        <f t="shared" si="17"/>
        <v>5.5366071428571422</v>
      </c>
    </row>
    <row r="16" spans="1:64" x14ac:dyDescent="0.2">
      <c r="A16" s="52">
        <v>62</v>
      </c>
      <c r="B16" s="34" t="s">
        <v>195</v>
      </c>
      <c r="C16" s="34" t="s">
        <v>153</v>
      </c>
      <c r="D16" s="34" t="s">
        <v>142</v>
      </c>
      <c r="E16" s="34" t="s">
        <v>70</v>
      </c>
      <c r="F16" s="10">
        <v>4</v>
      </c>
      <c r="G16" s="10">
        <v>3.5</v>
      </c>
      <c r="H16" s="10">
        <v>6.5</v>
      </c>
      <c r="I16" s="10">
        <v>6</v>
      </c>
      <c r="J16" s="10">
        <v>5</v>
      </c>
      <c r="K16" s="10">
        <v>5.5</v>
      </c>
      <c r="L16" s="10">
        <v>4</v>
      </c>
      <c r="M16" s="25">
        <f t="shared" si="0"/>
        <v>34.5</v>
      </c>
      <c r="N16" s="26">
        <f t="shared" si="1"/>
        <v>4.9285714285714288</v>
      </c>
      <c r="O16" s="10">
        <v>5</v>
      </c>
      <c r="P16" s="11">
        <f t="shared" si="2"/>
        <v>4.9464285714285712</v>
      </c>
      <c r="Q16" s="1"/>
      <c r="R16" s="10">
        <v>4.7</v>
      </c>
      <c r="S16" s="10">
        <v>6.5</v>
      </c>
      <c r="T16" s="10">
        <v>4.9000000000000004</v>
      </c>
      <c r="U16" s="18">
        <f t="shared" si="3"/>
        <v>5.65</v>
      </c>
      <c r="V16" s="18">
        <f t="shared" si="4"/>
        <v>5.2982142857142858</v>
      </c>
      <c r="W16" s="2"/>
      <c r="X16" s="10">
        <v>5.7</v>
      </c>
      <c r="Y16" s="10">
        <v>5.5</v>
      </c>
      <c r="Z16" s="10">
        <v>3.5</v>
      </c>
      <c r="AA16" s="10">
        <v>6.2</v>
      </c>
      <c r="AB16" s="10">
        <v>4.7</v>
      </c>
      <c r="AC16" s="10">
        <v>5.3</v>
      </c>
      <c r="AD16" s="10">
        <v>5.3</v>
      </c>
      <c r="AE16" s="25">
        <f t="shared" si="5"/>
        <v>36.199999999999996</v>
      </c>
      <c r="AF16" s="26">
        <f t="shared" si="6"/>
        <v>5.1714285714285708</v>
      </c>
      <c r="AG16" s="10">
        <v>4.7</v>
      </c>
      <c r="AH16" s="11">
        <f t="shared" si="7"/>
        <v>5.0535714285714279</v>
      </c>
      <c r="AI16" s="1"/>
      <c r="AJ16" s="10">
        <v>5.8</v>
      </c>
      <c r="AK16" s="10">
        <v>7.1</v>
      </c>
      <c r="AL16" s="10">
        <v>4.9000000000000004</v>
      </c>
      <c r="AM16" s="18">
        <f t="shared" si="8"/>
        <v>6.2249999999999996</v>
      </c>
      <c r="AN16" s="18">
        <f t="shared" si="9"/>
        <v>5.6392857142857142</v>
      </c>
      <c r="AO16" s="2"/>
      <c r="AP16" s="10"/>
      <c r="AQ16" s="10"/>
      <c r="AR16" s="10"/>
      <c r="AS16" s="10"/>
      <c r="AT16" s="10"/>
      <c r="AU16" s="10"/>
      <c r="AV16" s="10"/>
      <c r="AW16" s="25">
        <f t="shared" si="10"/>
        <v>0</v>
      </c>
      <c r="AX16" s="26">
        <f t="shared" si="11"/>
        <v>0</v>
      </c>
      <c r="AY16" s="10"/>
      <c r="AZ16" s="11">
        <f t="shared" si="12"/>
        <v>0</v>
      </c>
      <c r="BA16" s="1"/>
      <c r="BB16" s="10"/>
      <c r="BC16" s="10"/>
      <c r="BD16" s="10"/>
      <c r="BE16" s="18">
        <f t="shared" si="13"/>
        <v>0</v>
      </c>
      <c r="BF16" s="18">
        <f t="shared" si="14"/>
        <v>0</v>
      </c>
      <c r="BG16" s="2"/>
      <c r="BH16" s="18">
        <f t="shared" si="15"/>
        <v>5.2982142857142858</v>
      </c>
      <c r="BI16" s="18">
        <f t="shared" si="16"/>
        <v>5.6392857142857142</v>
      </c>
      <c r="BJ16" s="18"/>
      <c r="BK16" s="18">
        <f t="shared" si="17"/>
        <v>5.46875</v>
      </c>
    </row>
    <row r="17" spans="1:64" x14ac:dyDescent="0.2">
      <c r="A17" s="28">
        <v>59</v>
      </c>
      <c r="B17" s="28" t="s">
        <v>196</v>
      </c>
      <c r="C17" s="28" t="s">
        <v>153</v>
      </c>
      <c r="D17" s="28" t="s">
        <v>142</v>
      </c>
      <c r="E17" s="28" t="s">
        <v>70</v>
      </c>
      <c r="F17" s="10">
        <v>4.8</v>
      </c>
      <c r="G17" s="10">
        <v>6</v>
      </c>
      <c r="H17" s="10">
        <v>5.2</v>
      </c>
      <c r="I17" s="10">
        <v>6</v>
      </c>
      <c r="J17" s="10">
        <v>6.3</v>
      </c>
      <c r="K17" s="10">
        <v>6</v>
      </c>
      <c r="L17" s="10">
        <v>4</v>
      </c>
      <c r="M17" s="25">
        <f t="shared" si="0"/>
        <v>38.299999999999997</v>
      </c>
      <c r="N17" s="26">
        <f t="shared" si="1"/>
        <v>5.4714285714285706</v>
      </c>
      <c r="O17" s="10">
        <v>6.3</v>
      </c>
      <c r="P17" s="11">
        <f t="shared" si="2"/>
        <v>5.6785714285714279</v>
      </c>
      <c r="Q17" s="1"/>
      <c r="R17" s="10">
        <v>4.5</v>
      </c>
      <c r="S17" s="10">
        <v>6.3</v>
      </c>
      <c r="T17" s="10">
        <v>5.2</v>
      </c>
      <c r="U17" s="18">
        <f t="shared" si="3"/>
        <v>5.5750000000000002</v>
      </c>
      <c r="V17" s="18">
        <f t="shared" si="4"/>
        <v>5.6267857142857141</v>
      </c>
      <c r="W17" s="2"/>
      <c r="X17" s="10">
        <v>5.7</v>
      </c>
      <c r="Y17" s="10">
        <v>6.2</v>
      </c>
      <c r="Z17" s="10">
        <v>6</v>
      </c>
      <c r="AA17" s="10">
        <v>6.3</v>
      </c>
      <c r="AB17" s="10">
        <v>5.7</v>
      </c>
      <c r="AC17" s="10">
        <v>5.2</v>
      </c>
      <c r="AD17" s="10">
        <v>5.7</v>
      </c>
      <c r="AE17" s="25">
        <f t="shared" si="5"/>
        <v>40.800000000000004</v>
      </c>
      <c r="AF17" s="26">
        <f t="shared" si="6"/>
        <v>5.8285714285714292</v>
      </c>
      <c r="AG17" s="10">
        <v>6</v>
      </c>
      <c r="AH17" s="11">
        <f t="shared" si="7"/>
        <v>5.8714285714285719</v>
      </c>
      <c r="AI17" s="1"/>
      <c r="AJ17" s="10">
        <v>5.2</v>
      </c>
      <c r="AK17" s="10">
        <v>2.75</v>
      </c>
      <c r="AL17" s="10">
        <v>6</v>
      </c>
      <c r="AM17" s="18">
        <f t="shared" si="8"/>
        <v>4.1749999999999998</v>
      </c>
      <c r="AN17" s="18">
        <f t="shared" si="9"/>
        <v>5.0232142857142854</v>
      </c>
      <c r="AO17" s="2"/>
      <c r="AP17" s="10"/>
      <c r="AQ17" s="10"/>
      <c r="AR17" s="10"/>
      <c r="AS17" s="10"/>
      <c r="AT17" s="10"/>
      <c r="AU17" s="10"/>
      <c r="AV17" s="10"/>
      <c r="AW17" s="25">
        <f t="shared" si="10"/>
        <v>0</v>
      </c>
      <c r="AX17" s="26">
        <f t="shared" si="11"/>
        <v>0</v>
      </c>
      <c r="AY17" s="10"/>
      <c r="AZ17" s="11">
        <f t="shared" si="12"/>
        <v>0</v>
      </c>
      <c r="BA17" s="1"/>
      <c r="BB17" s="10"/>
      <c r="BC17" s="10"/>
      <c r="BD17" s="10"/>
      <c r="BE17" s="18">
        <f t="shared" si="13"/>
        <v>0</v>
      </c>
      <c r="BF17" s="18">
        <f t="shared" si="14"/>
        <v>0</v>
      </c>
      <c r="BG17" s="2"/>
      <c r="BH17" s="18">
        <f t="shared" si="15"/>
        <v>5.6267857142857141</v>
      </c>
      <c r="BI17" s="18">
        <f t="shared" si="16"/>
        <v>5.0232142857142854</v>
      </c>
      <c r="BJ17" s="18"/>
      <c r="BK17" s="18">
        <f t="shared" si="17"/>
        <v>5.3249999999999993</v>
      </c>
    </row>
    <row r="18" spans="1:64" x14ac:dyDescent="0.2">
      <c r="A18" s="52">
        <v>63</v>
      </c>
      <c r="B18" s="34" t="s">
        <v>194</v>
      </c>
      <c r="C18" s="34" t="s">
        <v>153</v>
      </c>
      <c r="D18" s="34" t="s">
        <v>142</v>
      </c>
      <c r="E18" s="34" t="s">
        <v>70</v>
      </c>
      <c r="F18" s="10">
        <v>4.9000000000000004</v>
      </c>
      <c r="G18" s="10">
        <v>0</v>
      </c>
      <c r="H18" s="10">
        <v>6</v>
      </c>
      <c r="I18" s="10">
        <v>6</v>
      </c>
      <c r="J18" s="10">
        <v>6.5</v>
      </c>
      <c r="K18" s="10">
        <v>6.5</v>
      </c>
      <c r="L18" s="10">
        <v>5</v>
      </c>
      <c r="M18" s="25">
        <f t="shared" si="0"/>
        <v>34.9</v>
      </c>
      <c r="N18" s="26">
        <f t="shared" si="1"/>
        <v>4.9857142857142858</v>
      </c>
      <c r="O18" s="10">
        <v>4.3</v>
      </c>
      <c r="P18" s="11">
        <f t="shared" si="2"/>
        <v>4.8142857142857141</v>
      </c>
      <c r="Q18" s="1"/>
      <c r="R18" s="10">
        <v>4.5999999999999996</v>
      </c>
      <c r="S18" s="10">
        <v>7.3</v>
      </c>
      <c r="T18" s="10">
        <v>4.9000000000000004</v>
      </c>
      <c r="U18" s="18">
        <f t="shared" si="3"/>
        <v>6.0250000000000004</v>
      </c>
      <c r="V18" s="18">
        <f t="shared" si="4"/>
        <v>5.4196428571428577</v>
      </c>
      <c r="W18" s="2"/>
      <c r="X18" s="10">
        <v>5.7</v>
      </c>
      <c r="Y18" s="10">
        <v>5.5</v>
      </c>
      <c r="Z18" s="10">
        <v>5.5</v>
      </c>
      <c r="AA18" s="10">
        <v>0</v>
      </c>
      <c r="AB18" s="10">
        <v>5.7</v>
      </c>
      <c r="AC18" s="10">
        <v>5.5</v>
      </c>
      <c r="AD18" s="10">
        <v>5.5</v>
      </c>
      <c r="AE18" s="25">
        <f t="shared" si="5"/>
        <v>33.4</v>
      </c>
      <c r="AF18" s="26">
        <f t="shared" si="6"/>
        <v>4.7714285714285714</v>
      </c>
      <c r="AG18" s="10">
        <v>4.7</v>
      </c>
      <c r="AH18" s="11">
        <f t="shared" si="7"/>
        <v>4.7535714285714281</v>
      </c>
      <c r="AI18" s="1"/>
      <c r="AJ18" s="10">
        <v>5</v>
      </c>
      <c r="AK18" s="10">
        <v>5.7</v>
      </c>
      <c r="AL18" s="10">
        <v>4.5</v>
      </c>
      <c r="AM18" s="18">
        <f t="shared" si="8"/>
        <v>5.2249999999999996</v>
      </c>
      <c r="AN18" s="18">
        <f t="shared" si="9"/>
        <v>4.9892857142857139</v>
      </c>
      <c r="AO18" s="2"/>
      <c r="AP18" s="10"/>
      <c r="AQ18" s="10"/>
      <c r="AR18" s="10"/>
      <c r="AS18" s="10"/>
      <c r="AT18" s="10"/>
      <c r="AU18" s="10"/>
      <c r="AV18" s="10"/>
      <c r="AW18" s="25">
        <f t="shared" si="10"/>
        <v>0</v>
      </c>
      <c r="AX18" s="26">
        <f t="shared" si="11"/>
        <v>0</v>
      </c>
      <c r="AY18" s="10"/>
      <c r="AZ18" s="11">
        <f t="shared" si="12"/>
        <v>0</v>
      </c>
      <c r="BA18" s="1"/>
      <c r="BB18" s="10"/>
      <c r="BC18" s="10"/>
      <c r="BD18" s="10"/>
      <c r="BE18" s="18">
        <f t="shared" si="13"/>
        <v>0</v>
      </c>
      <c r="BF18" s="18">
        <f t="shared" si="14"/>
        <v>0</v>
      </c>
      <c r="BG18" s="2"/>
      <c r="BH18" s="18">
        <f t="shared" si="15"/>
        <v>5.4196428571428577</v>
      </c>
      <c r="BI18" s="18">
        <f t="shared" si="16"/>
        <v>4.9892857142857139</v>
      </c>
      <c r="BJ18" s="18"/>
      <c r="BK18" s="18">
        <f t="shared" si="17"/>
        <v>5.2044642857142858</v>
      </c>
    </row>
    <row r="19" spans="1:64" x14ac:dyDescent="0.2">
      <c r="A19" s="33">
        <v>71</v>
      </c>
      <c r="B19" s="34" t="s">
        <v>212</v>
      </c>
      <c r="C19" s="34" t="s">
        <v>165</v>
      </c>
      <c r="D19" s="34" t="s">
        <v>134</v>
      </c>
      <c r="E19" s="34" t="s">
        <v>106</v>
      </c>
      <c r="F19" s="10"/>
      <c r="G19" s="10"/>
      <c r="H19" s="10"/>
      <c r="I19" s="10"/>
      <c r="J19" s="10"/>
      <c r="K19" s="10"/>
      <c r="L19" s="10"/>
      <c r="M19" s="25">
        <f t="shared" si="0"/>
        <v>0</v>
      </c>
      <c r="N19" s="26">
        <f t="shared" si="1"/>
        <v>0</v>
      </c>
      <c r="O19" s="10"/>
      <c r="P19" s="11">
        <f t="shared" si="2"/>
        <v>0</v>
      </c>
      <c r="Q19" s="1"/>
      <c r="R19" s="10"/>
      <c r="S19" s="10"/>
      <c r="T19" s="10"/>
      <c r="U19" s="18">
        <f t="shared" si="3"/>
        <v>0</v>
      </c>
      <c r="V19" s="18">
        <f t="shared" si="4"/>
        <v>0</v>
      </c>
      <c r="W19" s="2"/>
      <c r="X19" s="10"/>
      <c r="Y19" s="10"/>
      <c r="Z19" s="10"/>
      <c r="AA19" s="10"/>
      <c r="AB19" s="10"/>
      <c r="AC19" s="10"/>
      <c r="AD19" s="10"/>
      <c r="AE19" s="25">
        <f t="shared" si="5"/>
        <v>0</v>
      </c>
      <c r="AF19" s="26">
        <f t="shared" si="6"/>
        <v>0</v>
      </c>
      <c r="AG19" s="10"/>
      <c r="AH19" s="11">
        <f t="shared" si="7"/>
        <v>0</v>
      </c>
      <c r="AI19" s="1"/>
      <c r="AJ19" s="10"/>
      <c r="AK19" s="10"/>
      <c r="AL19" s="10"/>
      <c r="AM19" s="18">
        <f t="shared" si="8"/>
        <v>0</v>
      </c>
      <c r="AN19" s="18">
        <f t="shared" si="9"/>
        <v>0</v>
      </c>
      <c r="AO19" s="2"/>
      <c r="AP19" s="10"/>
      <c r="AQ19" s="10"/>
      <c r="AR19" s="10"/>
      <c r="AS19" s="10"/>
      <c r="AT19" s="10"/>
      <c r="AU19" s="10"/>
      <c r="AV19" s="10"/>
      <c r="AW19" s="25">
        <f t="shared" si="10"/>
        <v>0</v>
      </c>
      <c r="AX19" s="26">
        <f t="shared" si="11"/>
        <v>0</v>
      </c>
      <c r="AY19" s="10"/>
      <c r="AZ19" s="11">
        <f t="shared" si="12"/>
        <v>0</v>
      </c>
      <c r="BA19" s="1"/>
      <c r="BB19" s="10"/>
      <c r="BC19" s="10"/>
      <c r="BD19" s="10"/>
      <c r="BE19" s="18">
        <f t="shared" si="13"/>
        <v>0</v>
      </c>
      <c r="BF19" s="18">
        <f t="shared" si="14"/>
        <v>0</v>
      </c>
      <c r="BG19" s="2"/>
      <c r="BH19" s="18">
        <f t="shared" si="15"/>
        <v>0</v>
      </c>
      <c r="BI19" s="18">
        <f t="shared" si="16"/>
        <v>0</v>
      </c>
      <c r="BJ19" s="18"/>
      <c r="BK19" s="18">
        <f t="shared" si="17"/>
        <v>0</v>
      </c>
      <c r="BL19" s="17" t="s">
        <v>255</v>
      </c>
    </row>
  </sheetData>
  <sortState ref="A7:BL19">
    <sortCondition descending="1" ref="BK7:BK19"/>
  </sortState>
  <mergeCells count="10">
    <mergeCell ref="BB4:BE4"/>
    <mergeCell ref="BH4:BJ4"/>
    <mergeCell ref="H1:L1"/>
    <mergeCell ref="Z1:AF1"/>
    <mergeCell ref="AR1:AX1"/>
    <mergeCell ref="F4:P4"/>
    <mergeCell ref="R4:U4"/>
    <mergeCell ref="X4:AH4"/>
    <mergeCell ref="AJ4:AM4"/>
    <mergeCell ref="AP4:AZ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2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18.28515625" customWidth="1"/>
    <col min="3" max="3" width="16.42578125" customWidth="1"/>
    <col min="4" max="5" width="14.85546875" customWidth="1"/>
    <col min="6" max="17" width="5.7109375" customWidth="1"/>
    <col min="18" max="18" width="3.140625" customWidth="1"/>
    <col min="19" max="21" width="5.7109375" customWidth="1"/>
    <col min="22" max="22" width="6.7109375" customWidth="1"/>
    <col min="23" max="23" width="3.140625" customWidth="1"/>
    <col min="24" max="35" width="5.7109375" customWidth="1"/>
    <col min="36" max="36" width="3.140625" customWidth="1"/>
    <col min="37" max="39" width="5.7109375" customWidth="1"/>
    <col min="40" max="40" width="6.7109375" customWidth="1"/>
    <col min="41" max="41" width="3.140625" customWidth="1"/>
    <col min="42" max="53" width="5.7109375" customWidth="1"/>
    <col min="54" max="54" width="3.140625" customWidth="1"/>
    <col min="55" max="57" width="5.7109375" customWidth="1"/>
    <col min="58" max="58" width="6.7109375" customWidth="1"/>
    <col min="59" max="59" width="3.140625" customWidth="1"/>
    <col min="60" max="63" width="8.7109375" customWidth="1"/>
    <col min="64" max="64" width="11.5703125" customWidth="1"/>
  </cols>
  <sheetData>
    <row r="1" spans="1:64" x14ac:dyDescent="0.2">
      <c r="A1" t="s">
        <v>35</v>
      </c>
      <c r="D1" t="s">
        <v>0</v>
      </c>
      <c r="E1" t="s">
        <v>250</v>
      </c>
      <c r="F1" s="19" t="s">
        <v>0</v>
      </c>
      <c r="G1" s="19"/>
      <c r="H1" s="61" t="str">
        <f>E1</f>
        <v>Angie Deeks</v>
      </c>
      <c r="I1" s="61"/>
      <c r="J1" s="61"/>
      <c r="K1" s="61"/>
      <c r="L1" s="61"/>
      <c r="M1" s="61"/>
      <c r="N1" s="19"/>
      <c r="O1" s="19"/>
      <c r="R1" s="1"/>
      <c r="W1" s="2"/>
      <c r="X1" t="s">
        <v>1</v>
      </c>
      <c r="Z1" s="61" t="str">
        <f>E2</f>
        <v>Robyn Bruderer</v>
      </c>
      <c r="AA1" s="61"/>
      <c r="AB1" s="61"/>
      <c r="AC1" s="61"/>
      <c r="AD1" s="61"/>
      <c r="AE1" s="61"/>
      <c r="AF1" s="61"/>
      <c r="AG1" s="61"/>
      <c r="AJ1" s="1"/>
      <c r="AO1" s="2"/>
      <c r="AP1" t="s">
        <v>2</v>
      </c>
      <c r="AR1" s="61">
        <f>E3</f>
        <v>0</v>
      </c>
      <c r="AS1" s="61"/>
      <c r="AT1" s="61"/>
      <c r="AU1" s="61"/>
      <c r="AV1" s="61"/>
      <c r="AW1" s="61"/>
      <c r="AX1" s="61"/>
      <c r="AY1" s="61"/>
      <c r="BB1" s="1"/>
      <c r="BG1" s="2"/>
      <c r="BL1" s="4">
        <f ca="1">NOW()</f>
        <v>42145.371461458337</v>
      </c>
    </row>
    <row r="2" spans="1:64" x14ac:dyDescent="0.2">
      <c r="A2" s="5" t="s">
        <v>36</v>
      </c>
      <c r="D2" t="s">
        <v>1</v>
      </c>
      <c r="E2" t="s">
        <v>251</v>
      </c>
      <c r="R2" s="1"/>
      <c r="W2" s="2"/>
      <c r="AJ2" s="1"/>
      <c r="AO2" s="2"/>
      <c r="BB2" s="1"/>
      <c r="BG2" s="2"/>
      <c r="BL2" s="6">
        <f ca="1">NOW()</f>
        <v>42145.371461458337</v>
      </c>
    </row>
    <row r="3" spans="1:64" x14ac:dyDescent="0.2">
      <c r="A3" t="s">
        <v>229</v>
      </c>
      <c r="C3" t="s">
        <v>230</v>
      </c>
      <c r="D3" t="s">
        <v>2</v>
      </c>
      <c r="R3" s="1"/>
      <c r="W3" s="2"/>
      <c r="AJ3" s="1"/>
      <c r="AO3" s="2"/>
      <c r="BB3" s="1"/>
      <c r="BG3" s="2"/>
    </row>
    <row r="4" spans="1:64" x14ac:dyDescent="0.2"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8"/>
      <c r="S4" s="60" t="s">
        <v>4</v>
      </c>
      <c r="T4" s="60"/>
      <c r="U4" s="60"/>
      <c r="V4" s="7" t="s">
        <v>96</v>
      </c>
      <c r="W4" s="2"/>
      <c r="X4" s="60" t="s">
        <v>3</v>
      </c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8"/>
      <c r="AK4" s="60" t="s">
        <v>4</v>
      </c>
      <c r="AL4" s="60"/>
      <c r="AM4" s="60"/>
      <c r="AN4" s="7" t="s">
        <v>96</v>
      </c>
      <c r="AO4" s="2"/>
      <c r="AP4" s="60" t="s">
        <v>3</v>
      </c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8"/>
      <c r="BC4" s="60" t="s">
        <v>4</v>
      </c>
      <c r="BD4" s="60"/>
      <c r="BE4" s="60"/>
      <c r="BF4" s="7" t="s">
        <v>96</v>
      </c>
      <c r="BG4" s="2"/>
      <c r="BH4" s="60" t="s">
        <v>94</v>
      </c>
      <c r="BI4" s="60"/>
      <c r="BJ4" s="60"/>
      <c r="BK4" s="7" t="s">
        <v>108</v>
      </c>
    </row>
    <row r="5" spans="1:64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109</v>
      </c>
      <c r="J5" s="7" t="s">
        <v>110</v>
      </c>
      <c r="K5" s="7" t="s">
        <v>111</v>
      </c>
      <c r="L5" s="7" t="s">
        <v>19</v>
      </c>
      <c r="M5" s="7" t="s">
        <v>112</v>
      </c>
      <c r="N5" s="7" t="s">
        <v>85</v>
      </c>
      <c r="O5" s="7" t="s">
        <v>84</v>
      </c>
      <c r="P5" s="7" t="s">
        <v>10</v>
      </c>
      <c r="Q5" s="7" t="s">
        <v>23</v>
      </c>
      <c r="R5" s="8"/>
      <c r="S5" s="7" t="s">
        <v>24</v>
      </c>
      <c r="T5" s="7" t="s">
        <v>113</v>
      </c>
      <c r="U5" s="7" t="s">
        <v>23</v>
      </c>
      <c r="V5" s="7" t="s">
        <v>27</v>
      </c>
      <c r="W5" s="9"/>
      <c r="X5" s="7" t="s">
        <v>13</v>
      </c>
      <c r="Y5" s="7" t="s">
        <v>14</v>
      </c>
      <c r="Z5" s="7" t="s">
        <v>15</v>
      </c>
      <c r="AA5" s="7" t="s">
        <v>109</v>
      </c>
      <c r="AB5" s="7" t="s">
        <v>110</v>
      </c>
      <c r="AC5" s="7" t="s">
        <v>111</v>
      </c>
      <c r="AD5" s="7" t="s">
        <v>19</v>
      </c>
      <c r="AE5" s="7" t="s">
        <v>112</v>
      </c>
      <c r="AF5" s="7" t="s">
        <v>85</v>
      </c>
      <c r="AG5" s="7" t="s">
        <v>84</v>
      </c>
      <c r="AH5" s="7" t="s">
        <v>10</v>
      </c>
      <c r="AI5" s="7" t="s">
        <v>23</v>
      </c>
      <c r="AJ5" s="8"/>
      <c r="AK5" s="7" t="s">
        <v>24</v>
      </c>
      <c r="AL5" s="7" t="s">
        <v>113</v>
      </c>
      <c r="AM5" s="7" t="s">
        <v>23</v>
      </c>
      <c r="AN5" s="7" t="s">
        <v>27</v>
      </c>
      <c r="AO5" s="9"/>
      <c r="AP5" s="7" t="s">
        <v>13</v>
      </c>
      <c r="AQ5" s="7" t="s">
        <v>14</v>
      </c>
      <c r="AR5" s="7" t="s">
        <v>15</v>
      </c>
      <c r="AS5" s="7" t="s">
        <v>109</v>
      </c>
      <c r="AT5" s="7" t="s">
        <v>110</v>
      </c>
      <c r="AU5" s="7" t="s">
        <v>111</v>
      </c>
      <c r="AV5" s="7" t="s">
        <v>19</v>
      </c>
      <c r="AW5" s="7" t="s">
        <v>112</v>
      </c>
      <c r="AX5" s="7" t="s">
        <v>85</v>
      </c>
      <c r="AY5" s="7" t="s">
        <v>84</v>
      </c>
      <c r="AZ5" s="7" t="s">
        <v>10</v>
      </c>
      <c r="BA5" s="7" t="s">
        <v>23</v>
      </c>
      <c r="BB5" s="8"/>
      <c r="BC5" s="7" t="s">
        <v>24</v>
      </c>
      <c r="BD5" s="7" t="s">
        <v>113</v>
      </c>
      <c r="BE5" s="7" t="s">
        <v>23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23</v>
      </c>
      <c r="BL5" s="7" t="s">
        <v>74</v>
      </c>
    </row>
    <row r="6" spans="1:64" x14ac:dyDescent="0.2">
      <c r="R6" s="1"/>
      <c r="W6" s="2"/>
      <c r="AJ6" s="1"/>
      <c r="AO6" s="2"/>
      <c r="BB6" s="1"/>
      <c r="BG6" s="2"/>
    </row>
    <row r="7" spans="1:64" ht="12.75" customHeight="1" x14ac:dyDescent="0.2">
      <c r="A7" s="53">
        <v>32</v>
      </c>
      <c r="B7" s="54" t="s">
        <v>233</v>
      </c>
      <c r="C7" s="54" t="s">
        <v>154</v>
      </c>
      <c r="D7" s="54" t="s">
        <v>72</v>
      </c>
      <c r="E7" s="34" t="s">
        <v>73</v>
      </c>
      <c r="F7" s="10">
        <v>0</v>
      </c>
      <c r="G7" s="10">
        <v>6.8</v>
      </c>
      <c r="H7" s="10">
        <v>5.3</v>
      </c>
      <c r="I7" s="10">
        <v>6</v>
      </c>
      <c r="J7" s="10">
        <v>6</v>
      </c>
      <c r="K7" s="10">
        <v>5.3</v>
      </c>
      <c r="L7" s="10">
        <v>4.8</v>
      </c>
      <c r="M7" s="10">
        <v>4</v>
      </c>
      <c r="N7" s="25">
        <f t="shared" ref="N7:N12" si="0">SUM(F7:M7)</f>
        <v>38.200000000000003</v>
      </c>
      <c r="O7" s="26">
        <f t="shared" ref="O7:O12" si="1">N7/8</f>
        <v>4.7750000000000004</v>
      </c>
      <c r="P7" s="10">
        <v>5.2</v>
      </c>
      <c r="Q7" s="11">
        <f t="shared" ref="Q7:Q12" si="2">(O7*0.75)+(P7*0.25)</f>
        <v>4.8812500000000005</v>
      </c>
      <c r="R7" s="1"/>
      <c r="S7" s="10">
        <v>4.7</v>
      </c>
      <c r="T7" s="10">
        <v>7.4</v>
      </c>
      <c r="U7" s="18">
        <f t="shared" ref="U7:U12" si="3">(S7*0.25)+(T7*0.75)</f>
        <v>6.7250000000000005</v>
      </c>
      <c r="V7" s="18">
        <f t="shared" ref="V7:V12" si="4">(Q7+U7)/2</f>
        <v>5.8031250000000005</v>
      </c>
      <c r="W7" s="2"/>
      <c r="X7" s="10">
        <v>0</v>
      </c>
      <c r="Y7" s="10">
        <v>5.5</v>
      </c>
      <c r="Z7" s="10">
        <v>6</v>
      </c>
      <c r="AA7" s="10">
        <v>6</v>
      </c>
      <c r="AB7" s="10">
        <v>4</v>
      </c>
      <c r="AC7" s="10">
        <v>4</v>
      </c>
      <c r="AD7" s="10">
        <v>4.2</v>
      </c>
      <c r="AE7" s="10">
        <v>5</v>
      </c>
      <c r="AF7" s="25">
        <f t="shared" ref="AF7:AF12" si="5">SUM(X7:AE7)</f>
        <v>34.700000000000003</v>
      </c>
      <c r="AG7" s="26">
        <f t="shared" ref="AG7:AG12" si="6">AF7/8</f>
        <v>4.3375000000000004</v>
      </c>
      <c r="AH7" s="10">
        <v>5.6</v>
      </c>
      <c r="AI7" s="11">
        <f t="shared" ref="AI7:AI12" si="7">(AG7*0.75)+(AH7*0.25)</f>
        <v>4.6531250000000002</v>
      </c>
      <c r="AJ7" s="1"/>
      <c r="AK7" s="10">
        <v>5.7</v>
      </c>
      <c r="AL7" s="10">
        <v>7.6</v>
      </c>
      <c r="AM7" s="18">
        <f t="shared" ref="AM7:AM12" si="8">(AK7*0.25)+(AL7*0.75)</f>
        <v>7.1249999999999991</v>
      </c>
      <c r="AN7" s="18">
        <f t="shared" ref="AN7:AN12" si="9">(AI7+AM7)/2</f>
        <v>5.8890624999999996</v>
      </c>
      <c r="AO7" s="2"/>
      <c r="AP7" s="10"/>
      <c r="AQ7" s="10"/>
      <c r="AR7" s="10"/>
      <c r="AS7" s="10"/>
      <c r="AT7" s="10"/>
      <c r="AU7" s="10"/>
      <c r="AV7" s="10"/>
      <c r="AW7" s="10"/>
      <c r="AX7" s="25">
        <f t="shared" ref="AX7:AX12" si="10">SUM(AP7:AW7)</f>
        <v>0</v>
      </c>
      <c r="AY7" s="26">
        <f t="shared" ref="AY7:AY12" si="11">AX7/8</f>
        <v>0</v>
      </c>
      <c r="AZ7" s="10"/>
      <c r="BA7" s="11">
        <f t="shared" ref="BA7:BA12" si="12">(AY7*0.75)+(AZ7*0.25)</f>
        <v>0</v>
      </c>
      <c r="BB7" s="1"/>
      <c r="BC7" s="10"/>
      <c r="BD7" s="10"/>
      <c r="BE7" s="18">
        <f t="shared" ref="BE7:BE12" si="13">(BC7*0.25)+(BD7*0.75)</f>
        <v>0</v>
      </c>
      <c r="BF7" s="18">
        <f t="shared" ref="BF7:BF12" si="14">(BA7+BE7)/2</f>
        <v>0</v>
      </c>
      <c r="BG7" s="2"/>
      <c r="BH7" s="18">
        <f t="shared" ref="BH7:BH12" si="15">V7</f>
        <v>5.8031250000000005</v>
      </c>
      <c r="BI7" s="18">
        <f t="shared" ref="BI7:BI12" si="16">AN7</f>
        <v>5.8890624999999996</v>
      </c>
      <c r="BJ7" s="18"/>
      <c r="BK7" s="18">
        <f t="shared" ref="BK7:BK12" si="17">AVERAGE(BH7:BJ7)</f>
        <v>5.8460937499999996</v>
      </c>
      <c r="BL7">
        <v>1</v>
      </c>
    </row>
    <row r="8" spans="1:64" ht="12.75" customHeight="1" x14ac:dyDescent="0.2">
      <c r="A8" s="28">
        <v>37</v>
      </c>
      <c r="B8" s="28" t="s">
        <v>145</v>
      </c>
      <c r="C8" s="28" t="s">
        <v>146</v>
      </c>
      <c r="D8" s="28" t="s">
        <v>147</v>
      </c>
      <c r="E8" s="28" t="s">
        <v>148</v>
      </c>
      <c r="F8" s="10">
        <v>0</v>
      </c>
      <c r="G8" s="10">
        <v>6</v>
      </c>
      <c r="H8" s="10">
        <v>5</v>
      </c>
      <c r="I8" s="10">
        <v>4.5</v>
      </c>
      <c r="J8" s="10">
        <v>4.5</v>
      </c>
      <c r="K8" s="10">
        <v>4.5</v>
      </c>
      <c r="L8" s="10">
        <v>5</v>
      </c>
      <c r="M8" s="10">
        <v>4.5</v>
      </c>
      <c r="N8" s="25">
        <f t="shared" si="0"/>
        <v>34</v>
      </c>
      <c r="O8" s="26">
        <f t="shared" si="1"/>
        <v>4.25</v>
      </c>
      <c r="P8" s="10">
        <v>6.2</v>
      </c>
      <c r="Q8" s="11">
        <f t="shared" si="2"/>
        <v>4.7374999999999998</v>
      </c>
      <c r="R8" s="1"/>
      <c r="S8" s="10">
        <v>4.9000000000000004</v>
      </c>
      <c r="T8" s="10">
        <v>6.9</v>
      </c>
      <c r="U8" s="18">
        <f t="shared" si="3"/>
        <v>6.4</v>
      </c>
      <c r="V8" s="18">
        <f t="shared" si="4"/>
        <v>5.5687499999999996</v>
      </c>
      <c r="W8" s="2"/>
      <c r="X8" s="10">
        <v>0</v>
      </c>
      <c r="Y8" s="10">
        <v>6</v>
      </c>
      <c r="Z8" s="10">
        <v>5.5</v>
      </c>
      <c r="AA8" s="10">
        <v>5.7</v>
      </c>
      <c r="AB8" s="10">
        <v>4.7</v>
      </c>
      <c r="AC8" s="10">
        <v>4.7</v>
      </c>
      <c r="AD8" s="10">
        <v>6</v>
      </c>
      <c r="AE8" s="10">
        <v>5.5</v>
      </c>
      <c r="AF8" s="25">
        <f t="shared" si="5"/>
        <v>38.099999999999994</v>
      </c>
      <c r="AG8" s="26">
        <f t="shared" si="6"/>
        <v>4.7624999999999993</v>
      </c>
      <c r="AH8" s="10">
        <v>5.7</v>
      </c>
      <c r="AI8" s="11">
        <f t="shared" si="7"/>
        <v>4.9968749999999993</v>
      </c>
      <c r="AJ8" s="1"/>
      <c r="AK8" s="10">
        <v>6</v>
      </c>
      <c r="AL8" s="10">
        <v>7.4</v>
      </c>
      <c r="AM8" s="18">
        <f t="shared" si="8"/>
        <v>7.0500000000000007</v>
      </c>
      <c r="AN8" s="18">
        <f t="shared" si="9"/>
        <v>6.0234375</v>
      </c>
      <c r="AO8" s="2"/>
      <c r="AP8" s="10"/>
      <c r="AQ8" s="10"/>
      <c r="AR8" s="10"/>
      <c r="AS8" s="10"/>
      <c r="AT8" s="10"/>
      <c r="AU8" s="10"/>
      <c r="AV8" s="10"/>
      <c r="AW8" s="10"/>
      <c r="AX8" s="25">
        <f t="shared" si="10"/>
        <v>0</v>
      </c>
      <c r="AY8" s="26">
        <f t="shared" si="11"/>
        <v>0</v>
      </c>
      <c r="AZ8" s="10"/>
      <c r="BA8" s="11">
        <f t="shared" si="12"/>
        <v>0</v>
      </c>
      <c r="BB8" s="1"/>
      <c r="BC8" s="10"/>
      <c r="BD8" s="10"/>
      <c r="BE8" s="18">
        <f t="shared" si="13"/>
        <v>0</v>
      </c>
      <c r="BF8" s="18">
        <f t="shared" si="14"/>
        <v>0</v>
      </c>
      <c r="BG8" s="2"/>
      <c r="BH8" s="18">
        <f t="shared" si="15"/>
        <v>5.5687499999999996</v>
      </c>
      <c r="BI8" s="18">
        <f t="shared" si="16"/>
        <v>6.0234375</v>
      </c>
      <c r="BJ8" s="18"/>
      <c r="BK8" s="18">
        <f t="shared" si="17"/>
        <v>5.7960937499999998</v>
      </c>
      <c r="BL8">
        <v>2</v>
      </c>
    </row>
    <row r="9" spans="1:64" ht="12.75" customHeight="1" x14ac:dyDescent="0.2">
      <c r="A9" s="53">
        <v>43</v>
      </c>
      <c r="B9" s="54" t="s">
        <v>52</v>
      </c>
      <c r="C9" s="54" t="s">
        <v>65</v>
      </c>
      <c r="D9" s="54" t="s">
        <v>66</v>
      </c>
      <c r="E9" s="34" t="s">
        <v>67</v>
      </c>
      <c r="F9" s="10">
        <v>4.5</v>
      </c>
      <c r="G9" s="10">
        <v>4.8</v>
      </c>
      <c r="H9" s="10">
        <v>5.5</v>
      </c>
      <c r="I9" s="10">
        <v>6</v>
      </c>
      <c r="J9" s="10">
        <v>4.5</v>
      </c>
      <c r="K9" s="10">
        <v>4.5</v>
      </c>
      <c r="L9" s="10">
        <v>4.5</v>
      </c>
      <c r="M9" s="10">
        <v>3.8</v>
      </c>
      <c r="N9" s="25">
        <f t="shared" si="0"/>
        <v>38.099999999999994</v>
      </c>
      <c r="O9" s="26">
        <f t="shared" si="1"/>
        <v>4.7624999999999993</v>
      </c>
      <c r="P9" s="10">
        <v>6.5</v>
      </c>
      <c r="Q9" s="11">
        <f t="shared" si="2"/>
        <v>5.1968749999999995</v>
      </c>
      <c r="R9" s="1"/>
      <c r="S9" s="10">
        <v>4.5999999999999996</v>
      </c>
      <c r="T9" s="10">
        <v>7.1</v>
      </c>
      <c r="U9" s="18">
        <f t="shared" si="3"/>
        <v>6.4749999999999996</v>
      </c>
      <c r="V9" s="18">
        <f t="shared" si="4"/>
        <v>5.8359375</v>
      </c>
      <c r="W9" s="2"/>
      <c r="X9" s="10">
        <v>4.8</v>
      </c>
      <c r="Y9" s="10">
        <v>5.2</v>
      </c>
      <c r="Z9" s="10">
        <v>4.8</v>
      </c>
      <c r="AA9" s="10">
        <v>5</v>
      </c>
      <c r="AB9" s="10">
        <v>3.7</v>
      </c>
      <c r="AC9" s="10">
        <v>3.7</v>
      </c>
      <c r="AD9" s="10">
        <v>4</v>
      </c>
      <c r="AE9" s="10">
        <v>4.7</v>
      </c>
      <c r="AF9" s="25">
        <f t="shared" si="5"/>
        <v>35.9</v>
      </c>
      <c r="AG9" s="26">
        <f t="shared" si="6"/>
        <v>4.4874999999999998</v>
      </c>
      <c r="AH9" s="10">
        <v>6</v>
      </c>
      <c r="AI9" s="11">
        <f t="shared" si="7"/>
        <v>4.8656249999999996</v>
      </c>
      <c r="AJ9" s="1"/>
      <c r="AK9" s="10">
        <v>4.8</v>
      </c>
      <c r="AL9" s="10">
        <v>7</v>
      </c>
      <c r="AM9" s="18">
        <f t="shared" si="8"/>
        <v>6.45</v>
      </c>
      <c r="AN9" s="18">
        <f t="shared" si="9"/>
        <v>5.6578125000000004</v>
      </c>
      <c r="AO9" s="2"/>
      <c r="AP9" s="10"/>
      <c r="AQ9" s="10"/>
      <c r="AR9" s="10"/>
      <c r="AS9" s="10"/>
      <c r="AT9" s="10"/>
      <c r="AU9" s="10"/>
      <c r="AV9" s="10"/>
      <c r="AW9" s="10"/>
      <c r="AX9" s="25">
        <f t="shared" si="10"/>
        <v>0</v>
      </c>
      <c r="AY9" s="26">
        <f t="shared" si="11"/>
        <v>0</v>
      </c>
      <c r="AZ9" s="10"/>
      <c r="BA9" s="11">
        <f t="shared" si="12"/>
        <v>0</v>
      </c>
      <c r="BB9" s="1"/>
      <c r="BC9" s="10"/>
      <c r="BD9" s="10"/>
      <c r="BE9" s="18">
        <f t="shared" si="13"/>
        <v>0</v>
      </c>
      <c r="BF9" s="18">
        <f t="shared" si="14"/>
        <v>0</v>
      </c>
      <c r="BG9" s="2"/>
      <c r="BH9" s="18">
        <f t="shared" si="15"/>
        <v>5.8359375</v>
      </c>
      <c r="BI9" s="18">
        <f t="shared" si="16"/>
        <v>5.6578125000000004</v>
      </c>
      <c r="BJ9" s="18"/>
      <c r="BK9" s="18">
        <f t="shared" si="17"/>
        <v>5.7468750000000002</v>
      </c>
      <c r="BL9">
        <v>3</v>
      </c>
    </row>
    <row r="10" spans="1:64" ht="12.75" customHeight="1" x14ac:dyDescent="0.2">
      <c r="A10" s="53">
        <v>69</v>
      </c>
      <c r="B10" s="54" t="s">
        <v>232</v>
      </c>
      <c r="C10" s="54" t="s">
        <v>165</v>
      </c>
      <c r="D10" s="54" t="s">
        <v>134</v>
      </c>
      <c r="E10" s="34" t="s">
        <v>106</v>
      </c>
      <c r="F10" s="10">
        <v>4</v>
      </c>
      <c r="G10" s="10">
        <v>6</v>
      </c>
      <c r="H10" s="10">
        <v>6</v>
      </c>
      <c r="I10" s="10">
        <v>4.9000000000000004</v>
      </c>
      <c r="J10" s="10">
        <v>4.8</v>
      </c>
      <c r="K10" s="10">
        <v>4.8</v>
      </c>
      <c r="L10" s="10">
        <v>5.5</v>
      </c>
      <c r="M10" s="10">
        <v>4</v>
      </c>
      <c r="N10" s="25">
        <f t="shared" si="0"/>
        <v>40</v>
      </c>
      <c r="O10" s="26">
        <f t="shared" si="1"/>
        <v>5</v>
      </c>
      <c r="P10" s="10">
        <v>6.7</v>
      </c>
      <c r="Q10" s="11">
        <f t="shared" si="2"/>
        <v>5.4249999999999998</v>
      </c>
      <c r="R10" s="1"/>
      <c r="S10" s="10">
        <v>4.2</v>
      </c>
      <c r="T10" s="10">
        <v>7.7</v>
      </c>
      <c r="U10" s="18">
        <f t="shared" si="3"/>
        <v>6.8250000000000002</v>
      </c>
      <c r="V10" s="18">
        <f t="shared" si="4"/>
        <v>6.125</v>
      </c>
      <c r="W10" s="2"/>
      <c r="X10" s="10">
        <v>4.8</v>
      </c>
      <c r="Y10" s="10">
        <v>5.3</v>
      </c>
      <c r="Z10" s="10">
        <v>5.5</v>
      </c>
      <c r="AA10" s="10">
        <v>5</v>
      </c>
      <c r="AB10" s="10">
        <v>3.7</v>
      </c>
      <c r="AC10" s="10">
        <v>3.7</v>
      </c>
      <c r="AD10" s="10">
        <v>6</v>
      </c>
      <c r="AE10" s="10">
        <v>5.2</v>
      </c>
      <c r="AF10" s="25">
        <f t="shared" si="5"/>
        <v>39.200000000000003</v>
      </c>
      <c r="AG10" s="26">
        <f t="shared" si="6"/>
        <v>4.9000000000000004</v>
      </c>
      <c r="AH10" s="10">
        <v>6</v>
      </c>
      <c r="AI10" s="11">
        <f t="shared" si="7"/>
        <v>5.1750000000000007</v>
      </c>
      <c r="AJ10" s="1"/>
      <c r="AK10" s="10">
        <v>4.8</v>
      </c>
      <c r="AL10" s="10">
        <v>5.0999999999999996</v>
      </c>
      <c r="AM10" s="18">
        <f t="shared" si="8"/>
        <v>5.0249999999999995</v>
      </c>
      <c r="AN10" s="18">
        <f t="shared" si="9"/>
        <v>5.0999999999999996</v>
      </c>
      <c r="AO10" s="2"/>
      <c r="AP10" s="10"/>
      <c r="AQ10" s="10"/>
      <c r="AR10" s="10"/>
      <c r="AS10" s="10"/>
      <c r="AT10" s="10"/>
      <c r="AU10" s="10"/>
      <c r="AV10" s="10"/>
      <c r="AW10" s="10"/>
      <c r="AX10" s="25">
        <f t="shared" si="10"/>
        <v>0</v>
      </c>
      <c r="AY10" s="26">
        <f t="shared" si="11"/>
        <v>0</v>
      </c>
      <c r="AZ10" s="10"/>
      <c r="BA10" s="11">
        <f t="shared" si="12"/>
        <v>0</v>
      </c>
      <c r="BB10" s="1"/>
      <c r="BC10" s="10"/>
      <c r="BD10" s="10"/>
      <c r="BE10" s="18">
        <f t="shared" si="13"/>
        <v>0</v>
      </c>
      <c r="BF10" s="18">
        <f t="shared" si="14"/>
        <v>0</v>
      </c>
      <c r="BG10" s="2"/>
      <c r="BH10" s="18">
        <f t="shared" si="15"/>
        <v>6.125</v>
      </c>
      <c r="BI10" s="18">
        <f t="shared" si="16"/>
        <v>5.0999999999999996</v>
      </c>
      <c r="BJ10" s="18"/>
      <c r="BK10" s="18">
        <f t="shared" si="17"/>
        <v>5.6124999999999998</v>
      </c>
      <c r="BL10">
        <v>4</v>
      </c>
    </row>
    <row r="11" spans="1:64" ht="12.75" customHeight="1" x14ac:dyDescent="0.2">
      <c r="A11" s="53">
        <v>15</v>
      </c>
      <c r="B11" s="54" t="s">
        <v>199</v>
      </c>
      <c r="C11" s="54" t="s">
        <v>231</v>
      </c>
      <c r="D11" s="54" t="s">
        <v>138</v>
      </c>
      <c r="E11" s="34" t="s">
        <v>139</v>
      </c>
      <c r="F11" s="10">
        <v>0</v>
      </c>
      <c r="G11" s="10">
        <v>5</v>
      </c>
      <c r="H11" s="10">
        <v>5.5</v>
      </c>
      <c r="I11" s="10">
        <v>4</v>
      </c>
      <c r="J11" s="10">
        <v>4.5</v>
      </c>
      <c r="K11" s="10">
        <v>4.5</v>
      </c>
      <c r="L11" s="10">
        <v>4</v>
      </c>
      <c r="M11" s="10">
        <v>2</v>
      </c>
      <c r="N11" s="25">
        <f t="shared" si="0"/>
        <v>29.5</v>
      </c>
      <c r="O11" s="26">
        <f t="shared" si="1"/>
        <v>3.6875</v>
      </c>
      <c r="P11" s="10">
        <v>6.8</v>
      </c>
      <c r="Q11" s="11">
        <f t="shared" si="2"/>
        <v>4.4656250000000002</v>
      </c>
      <c r="R11" s="1"/>
      <c r="S11" s="10">
        <v>4.2</v>
      </c>
      <c r="T11" s="10">
        <v>6.8</v>
      </c>
      <c r="U11" s="18">
        <f t="shared" si="3"/>
        <v>6.1499999999999995</v>
      </c>
      <c r="V11" s="18">
        <f t="shared" si="4"/>
        <v>5.3078124999999998</v>
      </c>
      <c r="W11" s="2"/>
      <c r="X11" s="10">
        <v>0</v>
      </c>
      <c r="Y11" s="10">
        <v>5.7</v>
      </c>
      <c r="Z11" s="10">
        <v>5.5</v>
      </c>
      <c r="AA11" s="10">
        <v>5.3</v>
      </c>
      <c r="AB11" s="10">
        <v>5.3</v>
      </c>
      <c r="AC11" s="10">
        <v>5.5</v>
      </c>
      <c r="AD11" s="10">
        <v>2.9</v>
      </c>
      <c r="AE11" s="10">
        <v>4.7</v>
      </c>
      <c r="AF11" s="25">
        <f t="shared" si="5"/>
        <v>34.9</v>
      </c>
      <c r="AG11" s="26">
        <f t="shared" si="6"/>
        <v>4.3624999999999998</v>
      </c>
      <c r="AH11" s="10">
        <v>5.3</v>
      </c>
      <c r="AI11" s="11">
        <f t="shared" si="7"/>
        <v>4.5968749999999998</v>
      </c>
      <c r="AJ11" s="1"/>
      <c r="AK11" s="10">
        <v>4.8</v>
      </c>
      <c r="AL11" s="10">
        <v>5.5</v>
      </c>
      <c r="AM11" s="18">
        <f t="shared" si="8"/>
        <v>5.3250000000000002</v>
      </c>
      <c r="AN11" s="18">
        <f t="shared" si="9"/>
        <v>4.9609375</v>
      </c>
      <c r="AO11" s="2"/>
      <c r="AP11" s="10"/>
      <c r="AQ11" s="10"/>
      <c r="AR11" s="10"/>
      <c r="AS11" s="10"/>
      <c r="AT11" s="10"/>
      <c r="AU11" s="10"/>
      <c r="AV11" s="10"/>
      <c r="AW11" s="10"/>
      <c r="AX11" s="25">
        <f t="shared" si="10"/>
        <v>0</v>
      </c>
      <c r="AY11" s="26">
        <f t="shared" si="11"/>
        <v>0</v>
      </c>
      <c r="AZ11" s="10"/>
      <c r="BA11" s="11">
        <f t="shared" si="12"/>
        <v>0</v>
      </c>
      <c r="BB11" s="1"/>
      <c r="BC11" s="10"/>
      <c r="BD11" s="10"/>
      <c r="BE11" s="18">
        <f t="shared" si="13"/>
        <v>0</v>
      </c>
      <c r="BF11" s="18">
        <f t="shared" si="14"/>
        <v>0</v>
      </c>
      <c r="BG11" s="2"/>
      <c r="BH11" s="18">
        <f t="shared" si="15"/>
        <v>5.3078124999999998</v>
      </c>
      <c r="BI11" s="18">
        <f t="shared" si="16"/>
        <v>4.9609375</v>
      </c>
      <c r="BJ11" s="18"/>
      <c r="BK11" s="18">
        <f t="shared" si="17"/>
        <v>5.1343750000000004</v>
      </c>
      <c r="BL11">
        <v>5</v>
      </c>
    </row>
    <row r="12" spans="1:64" x14ac:dyDescent="0.2">
      <c r="A12" s="53">
        <v>53</v>
      </c>
      <c r="B12" s="54" t="s">
        <v>49</v>
      </c>
      <c r="C12" s="54" t="s">
        <v>65</v>
      </c>
      <c r="D12" s="54" t="s">
        <v>66</v>
      </c>
      <c r="E12" s="34" t="s">
        <v>67</v>
      </c>
      <c r="F12" s="10">
        <v>2</v>
      </c>
      <c r="G12" s="10">
        <v>6.3</v>
      </c>
      <c r="H12" s="10">
        <v>6.5</v>
      </c>
      <c r="I12" s="10">
        <v>5.3</v>
      </c>
      <c r="J12" s="10">
        <v>5.3</v>
      </c>
      <c r="K12" s="10">
        <v>5.3</v>
      </c>
      <c r="L12" s="10">
        <v>5.2</v>
      </c>
      <c r="M12" s="10">
        <v>4</v>
      </c>
      <c r="N12" s="25">
        <f t="shared" si="0"/>
        <v>39.900000000000006</v>
      </c>
      <c r="O12" s="26">
        <f t="shared" si="1"/>
        <v>4.9875000000000007</v>
      </c>
      <c r="P12" s="10">
        <v>6.5</v>
      </c>
      <c r="Q12" s="11">
        <f t="shared" si="2"/>
        <v>5.3656250000000005</v>
      </c>
      <c r="R12" s="1"/>
      <c r="S12" s="10">
        <v>4.0999999999999996</v>
      </c>
      <c r="T12" s="10">
        <v>5.2</v>
      </c>
      <c r="U12" s="18">
        <f t="shared" si="3"/>
        <v>4.9250000000000007</v>
      </c>
      <c r="V12" s="18">
        <f t="shared" si="4"/>
        <v>5.1453125000000011</v>
      </c>
      <c r="W12" s="2"/>
      <c r="X12" s="10">
        <v>0</v>
      </c>
      <c r="Y12" s="10">
        <v>5</v>
      </c>
      <c r="Z12" s="10">
        <v>5.2</v>
      </c>
      <c r="AA12" s="10">
        <v>5</v>
      </c>
      <c r="AB12" s="10">
        <v>4</v>
      </c>
      <c r="AC12" s="10">
        <v>4.2</v>
      </c>
      <c r="AD12" s="10">
        <v>5.7</v>
      </c>
      <c r="AE12" s="10">
        <v>5</v>
      </c>
      <c r="AF12" s="25">
        <f t="shared" si="5"/>
        <v>34.099999999999994</v>
      </c>
      <c r="AG12" s="26">
        <f t="shared" si="6"/>
        <v>4.2624999999999993</v>
      </c>
      <c r="AH12" s="10">
        <v>6</v>
      </c>
      <c r="AI12" s="11">
        <f t="shared" si="7"/>
        <v>4.6968749999999995</v>
      </c>
      <c r="AJ12" s="1"/>
      <c r="AK12" s="10">
        <v>5.6</v>
      </c>
      <c r="AL12" s="10">
        <v>1.8</v>
      </c>
      <c r="AM12" s="18">
        <f t="shared" si="8"/>
        <v>2.75</v>
      </c>
      <c r="AN12" s="18">
        <f t="shared" si="9"/>
        <v>3.7234374999999997</v>
      </c>
      <c r="AO12" s="2"/>
      <c r="AP12" s="10"/>
      <c r="AQ12" s="10"/>
      <c r="AR12" s="10"/>
      <c r="AS12" s="10"/>
      <c r="AT12" s="10"/>
      <c r="AU12" s="10"/>
      <c r="AV12" s="10"/>
      <c r="AW12" s="10"/>
      <c r="AX12" s="25">
        <f t="shared" si="10"/>
        <v>0</v>
      </c>
      <c r="AY12" s="26">
        <f t="shared" si="11"/>
        <v>0</v>
      </c>
      <c r="AZ12" s="10"/>
      <c r="BA12" s="11">
        <f t="shared" si="12"/>
        <v>0</v>
      </c>
      <c r="BB12" s="1"/>
      <c r="BC12" s="10"/>
      <c r="BD12" s="10"/>
      <c r="BE12" s="18">
        <f t="shared" si="13"/>
        <v>0</v>
      </c>
      <c r="BF12" s="18">
        <f t="shared" si="14"/>
        <v>0</v>
      </c>
      <c r="BG12" s="2"/>
      <c r="BH12" s="18">
        <f t="shared" si="15"/>
        <v>5.1453125000000011</v>
      </c>
      <c r="BI12" s="18">
        <f t="shared" si="16"/>
        <v>3.7234374999999997</v>
      </c>
      <c r="BJ12" s="18"/>
      <c r="BK12" s="18">
        <f t="shared" si="17"/>
        <v>4.4343750000000002</v>
      </c>
      <c r="BL12">
        <v>6</v>
      </c>
    </row>
  </sheetData>
  <sortState ref="A7:BL12">
    <sortCondition descending="1" ref="BK7:BK12"/>
  </sortState>
  <mergeCells count="10">
    <mergeCell ref="BC4:BE4"/>
    <mergeCell ref="BH4:BJ4"/>
    <mergeCell ref="H1:M1"/>
    <mergeCell ref="Z1:AG1"/>
    <mergeCell ref="AR1:AY1"/>
    <mergeCell ref="F4:Q4"/>
    <mergeCell ref="S4:U4"/>
    <mergeCell ref="X4:AI4"/>
    <mergeCell ref="AK4:AM4"/>
    <mergeCell ref="AP4:BA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workbookViewId="0"/>
  </sheetViews>
  <sheetFormatPr defaultRowHeight="12.75" x14ac:dyDescent="0.2"/>
  <cols>
    <col min="1" max="1" width="5.5703125" customWidth="1"/>
    <col min="2" max="2" width="21.85546875" customWidth="1"/>
    <col min="3" max="3" width="16.5703125" customWidth="1"/>
    <col min="4" max="4" width="14.7109375" customWidth="1"/>
    <col min="5" max="5" width="14.85546875" customWidth="1"/>
    <col min="6" max="7" width="5.7109375" customWidth="1"/>
    <col min="8" max="8" width="6.7109375" customWidth="1"/>
    <col min="9" max="9" width="3.140625" customWidth="1"/>
    <col min="10" max="11" width="5.7109375" customWidth="1"/>
    <col min="12" max="12" width="6.7109375" customWidth="1"/>
    <col min="13" max="13" width="3.140625" customWidth="1"/>
    <col min="14" max="15" width="5.7109375" customWidth="1"/>
    <col min="16" max="16" width="6.7109375" customWidth="1"/>
    <col min="17" max="17" width="3.140625" customWidth="1"/>
    <col min="18" max="21" width="8.7109375" customWidth="1"/>
    <col min="22" max="22" width="11.42578125" customWidth="1"/>
  </cols>
  <sheetData>
    <row r="1" spans="1:22" x14ac:dyDescent="0.2">
      <c r="A1" t="s">
        <v>35</v>
      </c>
      <c r="D1" t="s">
        <v>0</v>
      </c>
      <c r="E1" t="s">
        <v>253</v>
      </c>
      <c r="F1" t="s">
        <v>0</v>
      </c>
      <c r="H1" s="19" t="str">
        <f>E1</f>
        <v>RB</v>
      </c>
      <c r="I1" s="2"/>
      <c r="J1" t="s">
        <v>1</v>
      </c>
      <c r="L1" s="19" t="str">
        <f>E2</f>
        <v>JS</v>
      </c>
      <c r="M1" s="3"/>
      <c r="N1" t="s">
        <v>2</v>
      </c>
      <c r="P1" s="19">
        <f>E3</f>
        <v>0</v>
      </c>
      <c r="Q1" s="2"/>
      <c r="V1" s="4">
        <f ca="1">NOW()</f>
        <v>42145.371461458337</v>
      </c>
    </row>
    <row r="2" spans="1:22" x14ac:dyDescent="0.2">
      <c r="A2" s="5" t="s">
        <v>36</v>
      </c>
      <c r="D2" t="s">
        <v>1</v>
      </c>
      <c r="E2" t="s">
        <v>248</v>
      </c>
      <c r="I2" s="2"/>
      <c r="M2" s="3"/>
      <c r="Q2" s="2"/>
      <c r="V2" s="6">
        <f ca="1">NOW()</f>
        <v>42145.371461458337</v>
      </c>
    </row>
    <row r="3" spans="1:22" x14ac:dyDescent="0.2">
      <c r="A3" t="s">
        <v>234</v>
      </c>
      <c r="C3" t="s">
        <v>235</v>
      </c>
      <c r="D3" t="s">
        <v>2</v>
      </c>
      <c r="I3" s="2"/>
      <c r="M3" s="3"/>
      <c r="Q3" s="2"/>
    </row>
    <row r="4" spans="1:22" x14ac:dyDescent="0.2">
      <c r="F4" s="7"/>
      <c r="G4" s="7"/>
      <c r="H4" s="7" t="s">
        <v>7</v>
      </c>
      <c r="I4" s="2"/>
      <c r="J4" s="7"/>
      <c r="K4" s="7"/>
      <c r="L4" s="7" t="s">
        <v>7</v>
      </c>
      <c r="M4" s="2"/>
      <c r="N4" s="7"/>
      <c r="O4" s="7"/>
      <c r="P4" s="7" t="s">
        <v>7</v>
      </c>
      <c r="Q4" s="2"/>
      <c r="R4" s="60" t="s">
        <v>94</v>
      </c>
      <c r="S4" s="60"/>
      <c r="T4" s="60"/>
      <c r="U4" s="7" t="s">
        <v>108</v>
      </c>
    </row>
    <row r="5" spans="1:22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24</v>
      </c>
      <c r="G5" s="7" t="s">
        <v>113</v>
      </c>
      <c r="H5" s="7" t="s">
        <v>27</v>
      </c>
      <c r="I5" s="9"/>
      <c r="J5" s="7" t="s">
        <v>24</v>
      </c>
      <c r="K5" s="7" t="s">
        <v>113</v>
      </c>
      <c r="L5" s="7" t="s">
        <v>27</v>
      </c>
      <c r="M5" s="9"/>
      <c r="N5" s="7" t="s">
        <v>24</v>
      </c>
      <c r="O5" s="7" t="s">
        <v>113</v>
      </c>
      <c r="P5" s="7" t="s">
        <v>27</v>
      </c>
      <c r="Q5" s="9"/>
      <c r="R5" s="7" t="s">
        <v>28</v>
      </c>
      <c r="S5" s="7" t="s">
        <v>29</v>
      </c>
      <c r="T5" s="7" t="s">
        <v>30</v>
      </c>
      <c r="U5" s="7" t="s">
        <v>23</v>
      </c>
      <c r="V5" s="7" t="s">
        <v>32</v>
      </c>
    </row>
    <row r="6" spans="1:22" x14ac:dyDescent="0.2">
      <c r="I6" s="2"/>
      <c r="M6" s="2"/>
      <c r="Q6" s="2"/>
    </row>
    <row r="7" spans="1:22" x14ac:dyDescent="0.2">
      <c r="A7">
        <v>30</v>
      </c>
      <c r="B7" t="s">
        <v>61</v>
      </c>
      <c r="C7" s="1"/>
      <c r="D7" s="1"/>
      <c r="E7" s="1"/>
      <c r="F7" s="1"/>
      <c r="G7" s="13"/>
      <c r="H7" s="14"/>
      <c r="I7" s="2"/>
      <c r="J7" s="1"/>
      <c r="K7" s="13"/>
      <c r="L7" s="14"/>
      <c r="M7" s="2"/>
      <c r="N7" s="1"/>
      <c r="O7" s="13"/>
      <c r="P7" s="14"/>
      <c r="Q7" s="2"/>
      <c r="R7" s="14"/>
      <c r="S7" s="14"/>
      <c r="T7" s="14"/>
      <c r="U7" s="14"/>
      <c r="V7" s="1"/>
    </row>
    <row r="8" spans="1:22" x14ac:dyDescent="0.2">
      <c r="A8">
        <v>32</v>
      </c>
      <c r="B8" t="s">
        <v>233</v>
      </c>
      <c r="C8" s="21" t="s">
        <v>154</v>
      </c>
      <c r="D8" t="s">
        <v>72</v>
      </c>
      <c r="E8" t="s">
        <v>73</v>
      </c>
      <c r="F8" s="10">
        <v>6</v>
      </c>
      <c r="G8" s="10">
        <v>7.8</v>
      </c>
      <c r="H8" s="18">
        <f>(F8*0.25)+(G8*0.75)</f>
        <v>7.35</v>
      </c>
      <c r="I8" s="2"/>
      <c r="J8" s="10">
        <v>6.2</v>
      </c>
      <c r="K8" s="10">
        <v>7</v>
      </c>
      <c r="L8" s="18">
        <f>(J8*0.25)+(K8*0.75)</f>
        <v>6.8</v>
      </c>
      <c r="M8" s="2"/>
      <c r="N8" s="10"/>
      <c r="O8" s="10"/>
      <c r="P8" s="18">
        <f>(N8*0.25)+(O8*0.75)</f>
        <v>0</v>
      </c>
      <c r="Q8" s="2"/>
      <c r="R8" s="18">
        <f>H8</f>
        <v>7.35</v>
      </c>
      <c r="S8" s="18">
        <f>L8</f>
        <v>6.8</v>
      </c>
      <c r="T8" s="18"/>
      <c r="U8" s="18">
        <f>AVERAGE(R8:T8)</f>
        <v>7.0749999999999993</v>
      </c>
      <c r="V8">
        <v>1</v>
      </c>
    </row>
    <row r="9" spans="1:22" x14ac:dyDescent="0.2">
      <c r="A9">
        <v>77</v>
      </c>
      <c r="B9" t="s">
        <v>132</v>
      </c>
      <c r="C9" s="1"/>
      <c r="D9" s="1"/>
      <c r="E9" s="1"/>
      <c r="F9" s="1"/>
      <c r="G9" s="13"/>
      <c r="H9" s="14"/>
      <c r="I9" s="2"/>
      <c r="J9" s="1"/>
      <c r="K9" s="13"/>
      <c r="L9" s="14"/>
      <c r="M9" s="2"/>
      <c r="N9" s="1"/>
      <c r="O9" s="13"/>
      <c r="P9" s="14"/>
      <c r="Q9" s="2"/>
      <c r="R9" s="14"/>
      <c r="S9" s="14"/>
      <c r="T9" s="14"/>
      <c r="U9" s="14"/>
      <c r="V9" s="1"/>
    </row>
    <row r="10" spans="1:22" x14ac:dyDescent="0.2">
      <c r="A10">
        <v>78</v>
      </c>
      <c r="B10" t="s">
        <v>121</v>
      </c>
      <c r="C10" s="21" t="s">
        <v>122</v>
      </c>
      <c r="D10" t="s">
        <v>104</v>
      </c>
      <c r="E10" t="s">
        <v>106</v>
      </c>
      <c r="F10" s="10">
        <v>4</v>
      </c>
      <c r="G10" s="10">
        <v>6.2</v>
      </c>
      <c r="H10" s="18">
        <f>(F10*0.25)+(G10*0.75)</f>
        <v>5.65</v>
      </c>
      <c r="I10" s="2"/>
      <c r="J10" s="10">
        <v>4.5</v>
      </c>
      <c r="K10" s="10">
        <v>5</v>
      </c>
      <c r="L10" s="18">
        <f>(J10*0.25)+(K10*0.75)</f>
        <v>4.875</v>
      </c>
      <c r="M10" s="2"/>
      <c r="N10" s="10"/>
      <c r="O10" s="10"/>
      <c r="P10" s="18">
        <f>(N10*0.25)+(O10*0.75)</f>
        <v>0</v>
      </c>
      <c r="Q10" s="2"/>
      <c r="R10" s="18">
        <f>H10</f>
        <v>5.65</v>
      </c>
      <c r="S10" s="18">
        <f>L10</f>
        <v>4.875</v>
      </c>
      <c r="T10" s="18"/>
      <c r="U10" s="18">
        <f>AVERAGE(R10:T10)</f>
        <v>5.2625000000000002</v>
      </c>
      <c r="V10">
        <v>2</v>
      </c>
    </row>
    <row r="11" spans="1:22" x14ac:dyDescent="0.2">
      <c r="A11">
        <v>34</v>
      </c>
      <c r="B11" t="s">
        <v>236</v>
      </c>
      <c r="C11" s="1"/>
      <c r="D11" s="1"/>
      <c r="E11" s="1"/>
      <c r="F11" s="1"/>
      <c r="G11" s="13"/>
      <c r="H11" s="14"/>
      <c r="I11" s="2"/>
      <c r="J11" s="1"/>
      <c r="K11" s="13"/>
      <c r="L11" s="14"/>
      <c r="M11" s="2"/>
      <c r="N11" s="1"/>
      <c r="O11" s="13"/>
      <c r="P11" s="14"/>
      <c r="Q11" s="2"/>
      <c r="R11" s="14"/>
      <c r="S11" s="14"/>
      <c r="T11" s="14"/>
      <c r="U11" s="14"/>
      <c r="V11" s="1"/>
    </row>
    <row r="12" spans="1:22" x14ac:dyDescent="0.2">
      <c r="A12">
        <v>37</v>
      </c>
      <c r="B12" t="s">
        <v>145</v>
      </c>
      <c r="C12" s="21" t="s">
        <v>146</v>
      </c>
      <c r="D12" t="s">
        <v>147</v>
      </c>
      <c r="E12" t="s">
        <v>148</v>
      </c>
      <c r="F12" s="10">
        <v>3</v>
      </c>
      <c r="G12" s="10">
        <v>5.5</v>
      </c>
      <c r="H12" s="18">
        <f>(F12*0.25)+(G12*0.75)</f>
        <v>4.875</v>
      </c>
      <c r="I12" s="2"/>
      <c r="J12" s="10">
        <v>5.2</v>
      </c>
      <c r="K12" s="10">
        <v>5</v>
      </c>
      <c r="L12" s="18">
        <f>(J12*0.25)+(K12*0.75)</f>
        <v>5.05</v>
      </c>
      <c r="M12" s="2"/>
      <c r="N12" s="10"/>
      <c r="O12" s="10"/>
      <c r="P12" s="18">
        <f>(N12*0.25)+(O12*0.75)</f>
        <v>0</v>
      </c>
      <c r="Q12" s="2"/>
      <c r="R12" s="18">
        <f>H12</f>
        <v>4.875</v>
      </c>
      <c r="S12" s="18">
        <f>L12</f>
        <v>5.05</v>
      </c>
      <c r="T12" s="18"/>
      <c r="U12" s="18">
        <f>AVERAGE(R12:T12)</f>
        <v>4.9625000000000004</v>
      </c>
      <c r="V12">
        <v>3</v>
      </c>
    </row>
    <row r="13" spans="1:22" x14ac:dyDescent="0.2">
      <c r="A13">
        <v>48</v>
      </c>
      <c r="B13" t="s">
        <v>119</v>
      </c>
      <c r="C13" s="1"/>
      <c r="D13" s="1"/>
      <c r="E13" s="1"/>
      <c r="F13" s="1"/>
      <c r="G13" s="13"/>
      <c r="H13" s="14"/>
      <c r="I13" s="2"/>
      <c r="J13" s="1"/>
      <c r="K13" s="13"/>
      <c r="L13" s="14"/>
      <c r="M13" s="2"/>
      <c r="N13" s="1"/>
      <c r="O13" s="13"/>
      <c r="P13" s="14"/>
      <c r="Q13" s="2"/>
      <c r="R13" s="14"/>
      <c r="S13" s="14"/>
      <c r="T13" s="14"/>
      <c r="U13" s="14"/>
      <c r="V13" s="1"/>
    </row>
    <row r="14" spans="1:22" x14ac:dyDescent="0.2">
      <c r="A14">
        <v>46</v>
      </c>
      <c r="B14" t="s">
        <v>120</v>
      </c>
      <c r="C14" s="21" t="s">
        <v>65</v>
      </c>
      <c r="D14" t="s">
        <v>66</v>
      </c>
      <c r="E14" t="s">
        <v>67</v>
      </c>
      <c r="F14" s="10">
        <v>2.5</v>
      </c>
      <c r="G14" s="10">
        <v>4.9000000000000004</v>
      </c>
      <c r="H14" s="18">
        <f>(F14*0.25)+(G14*0.75)</f>
        <v>4.3000000000000007</v>
      </c>
      <c r="I14" s="2"/>
      <c r="J14" s="10">
        <v>4.8</v>
      </c>
      <c r="K14" s="10">
        <v>5</v>
      </c>
      <c r="L14" s="18">
        <f>(J14*0.25)+(K14*0.75)</f>
        <v>4.95</v>
      </c>
      <c r="M14" s="2"/>
      <c r="N14" s="10"/>
      <c r="O14" s="10"/>
      <c r="P14" s="18">
        <f>(N14*0.25)+(O14*0.75)</f>
        <v>0</v>
      </c>
      <c r="Q14" s="2"/>
      <c r="R14" s="18">
        <f>H14</f>
        <v>4.3000000000000007</v>
      </c>
      <c r="S14" s="18">
        <f>L14</f>
        <v>4.95</v>
      </c>
      <c r="T14" s="18"/>
      <c r="U14" s="18">
        <f>AVERAGE(R14:T14)</f>
        <v>4.625</v>
      </c>
      <c r="V14">
        <v>4</v>
      </c>
    </row>
  </sheetData>
  <mergeCells count="1">
    <mergeCell ref="R4:T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workbookViewId="0"/>
  </sheetViews>
  <sheetFormatPr defaultRowHeight="12.75" x14ac:dyDescent="0.2"/>
  <cols>
    <col min="1" max="1" width="5.5703125" customWidth="1"/>
    <col min="2" max="2" width="21.28515625" customWidth="1"/>
    <col min="3" max="3" width="25.5703125" customWidth="1"/>
    <col min="4" max="4" width="14" customWidth="1"/>
    <col min="5" max="5" width="14.85546875" customWidth="1"/>
    <col min="6" max="7" width="5.7109375" customWidth="1"/>
    <col min="8" max="8" width="6.7109375" customWidth="1"/>
    <col min="9" max="9" width="3.140625" customWidth="1"/>
    <col min="10" max="11" width="5.7109375" customWidth="1"/>
    <col min="12" max="12" width="6.7109375" customWidth="1"/>
    <col min="13" max="13" width="3.140625" customWidth="1"/>
    <col min="14" max="15" width="5.7109375" customWidth="1"/>
    <col min="16" max="16" width="6.7109375" customWidth="1"/>
    <col min="17" max="17" width="3.140625" customWidth="1"/>
    <col min="18" max="21" width="8.7109375" customWidth="1"/>
    <col min="22" max="22" width="11.42578125" customWidth="1"/>
  </cols>
  <sheetData>
    <row r="1" spans="1:22" x14ac:dyDescent="0.2">
      <c r="A1" t="s">
        <v>35</v>
      </c>
      <c r="D1" t="s">
        <v>0</v>
      </c>
      <c r="E1" t="s">
        <v>253</v>
      </c>
      <c r="F1" t="s">
        <v>0</v>
      </c>
      <c r="H1" s="19" t="str">
        <f>E1</f>
        <v>RB</v>
      </c>
      <c r="I1" s="2"/>
      <c r="J1" t="s">
        <v>1</v>
      </c>
      <c r="L1" s="19" t="str">
        <f>E2</f>
        <v>JS</v>
      </c>
      <c r="M1" s="3"/>
      <c r="N1" t="s">
        <v>2</v>
      </c>
      <c r="P1" s="19">
        <f>E3</f>
        <v>0</v>
      </c>
      <c r="Q1" s="2"/>
      <c r="V1" s="4">
        <f ca="1">NOW()</f>
        <v>42145.371461458337</v>
      </c>
    </row>
    <row r="2" spans="1:22" x14ac:dyDescent="0.2">
      <c r="A2" s="5" t="s">
        <v>36</v>
      </c>
      <c r="D2" t="s">
        <v>1</v>
      </c>
      <c r="E2" t="s">
        <v>248</v>
      </c>
      <c r="I2" s="2"/>
      <c r="M2" s="3"/>
      <c r="Q2" s="2"/>
      <c r="V2" s="6">
        <f ca="1">NOW()</f>
        <v>42145.371461458337</v>
      </c>
    </row>
    <row r="3" spans="1:22" x14ac:dyDescent="0.2">
      <c r="A3" t="s">
        <v>238</v>
      </c>
      <c r="C3" t="s">
        <v>239</v>
      </c>
      <c r="D3" t="s">
        <v>2</v>
      </c>
      <c r="I3" s="2"/>
      <c r="M3" s="3"/>
      <c r="Q3" s="2"/>
    </row>
    <row r="4" spans="1:22" x14ac:dyDescent="0.2">
      <c r="A4" t="s">
        <v>237</v>
      </c>
      <c r="F4" s="7"/>
      <c r="G4" s="7"/>
      <c r="H4" s="7" t="s">
        <v>7</v>
      </c>
      <c r="I4" s="2"/>
      <c r="J4" s="7"/>
      <c r="K4" s="7"/>
      <c r="L4" s="7" t="s">
        <v>7</v>
      </c>
      <c r="M4" s="2"/>
      <c r="N4" s="7"/>
      <c r="O4" s="7"/>
      <c r="P4" s="7" t="s">
        <v>7</v>
      </c>
      <c r="Q4" s="2"/>
      <c r="R4" s="60" t="s">
        <v>94</v>
      </c>
      <c r="S4" s="60"/>
      <c r="T4" s="60"/>
      <c r="U4" s="7" t="s">
        <v>108</v>
      </c>
    </row>
    <row r="5" spans="1:22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24</v>
      </c>
      <c r="G5" s="7" t="s">
        <v>113</v>
      </c>
      <c r="H5" s="7" t="s">
        <v>27</v>
      </c>
      <c r="I5" s="9"/>
      <c r="J5" s="7" t="s">
        <v>24</v>
      </c>
      <c r="K5" s="7" t="s">
        <v>113</v>
      </c>
      <c r="L5" s="7" t="s">
        <v>27</v>
      </c>
      <c r="M5" s="9"/>
      <c r="N5" s="7" t="s">
        <v>24</v>
      </c>
      <c r="O5" s="7" t="s">
        <v>113</v>
      </c>
      <c r="P5" s="7" t="s">
        <v>27</v>
      </c>
      <c r="Q5" s="9"/>
      <c r="R5" s="7" t="s">
        <v>28</v>
      </c>
      <c r="S5" s="7" t="s">
        <v>29</v>
      </c>
      <c r="T5" s="7" t="s">
        <v>30</v>
      </c>
      <c r="U5" s="7" t="s">
        <v>23</v>
      </c>
      <c r="V5" s="7" t="s">
        <v>32</v>
      </c>
    </row>
    <row r="6" spans="1:22" x14ac:dyDescent="0.2">
      <c r="I6" s="2"/>
      <c r="M6" s="2"/>
      <c r="Q6" s="2"/>
    </row>
    <row r="7" spans="1:22" x14ac:dyDescent="0.2">
      <c r="A7">
        <v>25</v>
      </c>
      <c r="B7" t="s">
        <v>207</v>
      </c>
      <c r="C7" s="1"/>
      <c r="D7" s="1"/>
      <c r="E7" s="1"/>
      <c r="F7" s="1"/>
      <c r="G7" s="13"/>
      <c r="H7" s="14"/>
      <c r="I7" s="2"/>
      <c r="J7" s="1"/>
      <c r="K7" s="13"/>
      <c r="L7" s="14"/>
      <c r="M7" s="2"/>
      <c r="N7" s="1"/>
      <c r="O7" s="13"/>
      <c r="P7" s="14"/>
      <c r="Q7" s="2"/>
      <c r="R7" s="14"/>
      <c r="S7" s="14"/>
      <c r="T7" s="14"/>
      <c r="U7" s="14"/>
      <c r="V7" s="1"/>
    </row>
    <row r="8" spans="1:22" x14ac:dyDescent="0.2">
      <c r="A8">
        <v>27</v>
      </c>
      <c r="B8" t="s">
        <v>62</v>
      </c>
      <c r="C8" s="21" t="s">
        <v>154</v>
      </c>
      <c r="D8" t="s">
        <v>72</v>
      </c>
      <c r="E8" t="s">
        <v>73</v>
      </c>
      <c r="F8" s="10">
        <v>5.2</v>
      </c>
      <c r="G8" s="10">
        <v>8.1</v>
      </c>
      <c r="H8" s="18">
        <f>(F8*0.25)+(G8*0.75)</f>
        <v>7.3749999999999991</v>
      </c>
      <c r="I8" s="2"/>
      <c r="J8" s="10">
        <v>6.4</v>
      </c>
      <c r="K8" s="10">
        <v>6.8</v>
      </c>
      <c r="L8" s="18">
        <f>(J8*0.25)+(K8*0.75)</f>
        <v>6.6999999999999993</v>
      </c>
      <c r="M8" s="2"/>
      <c r="N8" s="10"/>
      <c r="O8" s="10"/>
      <c r="P8" s="18">
        <f>(N8*0.25)+(O8*0.75)</f>
        <v>0</v>
      </c>
      <c r="Q8" s="2"/>
      <c r="R8" s="18">
        <f>H8</f>
        <v>7.3749999999999991</v>
      </c>
      <c r="S8" s="18">
        <f>L8</f>
        <v>6.6999999999999993</v>
      </c>
      <c r="T8" s="18"/>
      <c r="U8" s="18">
        <f>AVERAGE(R8:T8)</f>
        <v>7.0374999999999996</v>
      </c>
      <c r="V8">
        <v>1</v>
      </c>
    </row>
    <row r="9" spans="1:22" x14ac:dyDescent="0.2">
      <c r="A9">
        <v>63</v>
      </c>
      <c r="B9" t="s">
        <v>194</v>
      </c>
      <c r="C9" s="1"/>
      <c r="D9" s="1"/>
      <c r="E9" s="1"/>
      <c r="F9" s="1"/>
      <c r="G9" s="13"/>
      <c r="H9" s="14"/>
      <c r="I9" s="2"/>
      <c r="J9" s="1"/>
      <c r="K9" s="13"/>
      <c r="L9" s="14"/>
      <c r="M9" s="2"/>
      <c r="N9" s="1"/>
      <c r="O9" s="13"/>
      <c r="P9" s="14"/>
      <c r="Q9" s="2"/>
      <c r="R9" s="14"/>
      <c r="S9" s="14"/>
      <c r="T9" s="14"/>
      <c r="U9" s="14"/>
      <c r="V9" s="1"/>
    </row>
    <row r="10" spans="1:22" x14ac:dyDescent="0.2">
      <c r="A10">
        <v>62</v>
      </c>
      <c r="B10" t="s">
        <v>195</v>
      </c>
      <c r="C10" t="s">
        <v>68</v>
      </c>
      <c r="D10" t="s">
        <v>69</v>
      </c>
      <c r="E10" t="s">
        <v>70</v>
      </c>
      <c r="F10" s="10">
        <v>5</v>
      </c>
      <c r="G10" s="10">
        <v>7.6</v>
      </c>
      <c r="H10" s="18">
        <f>(F10*0.25)+(G10*0.75)</f>
        <v>6.9499999999999993</v>
      </c>
      <c r="I10" s="2"/>
      <c r="J10" s="10">
        <v>5.8</v>
      </c>
      <c r="K10" s="10">
        <v>6</v>
      </c>
      <c r="L10" s="18">
        <f>(J10*0.25)+(K10*0.75)</f>
        <v>5.95</v>
      </c>
      <c r="M10" s="2"/>
      <c r="N10" s="10"/>
      <c r="O10" s="10"/>
      <c r="P10" s="18">
        <f>(N10*0.25)+(O10*0.75)</f>
        <v>0</v>
      </c>
      <c r="Q10" s="2"/>
      <c r="R10" s="18">
        <f>H10</f>
        <v>6.9499999999999993</v>
      </c>
      <c r="S10" s="18">
        <f>L10</f>
        <v>5.95</v>
      </c>
      <c r="T10" s="18"/>
      <c r="U10" s="18">
        <f>AVERAGE(R10:T10)</f>
        <v>6.4499999999999993</v>
      </c>
      <c r="V10">
        <v>2</v>
      </c>
    </row>
    <row r="11" spans="1:22" x14ac:dyDescent="0.2">
      <c r="A11">
        <v>39</v>
      </c>
      <c r="B11" t="s">
        <v>149</v>
      </c>
      <c r="C11" s="1"/>
      <c r="D11" s="1"/>
      <c r="E11" s="1"/>
      <c r="F11" s="1"/>
      <c r="G11" s="13"/>
      <c r="H11" s="14"/>
      <c r="I11" s="2"/>
      <c r="J11" s="1"/>
      <c r="K11" s="13"/>
      <c r="L11" s="14"/>
      <c r="M11" s="2"/>
      <c r="N11" s="1"/>
      <c r="O11" s="13"/>
      <c r="P11" s="14"/>
      <c r="Q11" s="2"/>
      <c r="R11" s="14"/>
      <c r="S11" s="14"/>
      <c r="T11" s="14"/>
      <c r="U11" s="14"/>
      <c r="V11" s="1"/>
    </row>
    <row r="12" spans="1:22" x14ac:dyDescent="0.2">
      <c r="A12">
        <v>42</v>
      </c>
      <c r="B12" t="s">
        <v>151</v>
      </c>
      <c r="C12" t="s">
        <v>105</v>
      </c>
      <c r="D12" t="s">
        <v>247</v>
      </c>
      <c r="E12" t="s">
        <v>150</v>
      </c>
      <c r="F12" s="10">
        <v>5</v>
      </c>
      <c r="G12" s="10">
        <v>7.5</v>
      </c>
      <c r="H12" s="18">
        <f>(F12*0.25)+(G12*0.75)</f>
        <v>6.875</v>
      </c>
      <c r="I12" s="2"/>
      <c r="J12" s="10">
        <v>6.5</v>
      </c>
      <c r="K12" s="10">
        <v>5.8</v>
      </c>
      <c r="L12" s="18">
        <f>(J12*0.25)+(K12*0.75)</f>
        <v>5.9749999999999996</v>
      </c>
      <c r="M12" s="2"/>
      <c r="N12" s="10"/>
      <c r="O12" s="10"/>
      <c r="P12" s="18">
        <f>(N12*0.25)+(O12*0.75)</f>
        <v>0</v>
      </c>
      <c r="Q12" s="2"/>
      <c r="R12" s="18">
        <f>H12</f>
        <v>6.875</v>
      </c>
      <c r="S12" s="18">
        <f>L12</f>
        <v>5.9749999999999996</v>
      </c>
      <c r="T12" s="18"/>
      <c r="U12" s="18">
        <f>AVERAGE(R12:T12)</f>
        <v>6.4249999999999998</v>
      </c>
      <c r="V12">
        <v>3</v>
      </c>
    </row>
    <row r="13" spans="1:22" x14ac:dyDescent="0.2">
      <c r="A13">
        <v>68</v>
      </c>
      <c r="B13" t="s">
        <v>220</v>
      </c>
      <c r="C13" s="1"/>
      <c r="D13" s="1"/>
      <c r="E13" s="1"/>
      <c r="F13" s="1"/>
      <c r="G13" s="13"/>
      <c r="H13" s="14"/>
      <c r="I13" s="2"/>
      <c r="J13" s="1"/>
      <c r="K13" s="13"/>
      <c r="L13" s="14"/>
      <c r="M13" s="2"/>
      <c r="N13" s="1"/>
      <c r="O13" s="13"/>
      <c r="P13" s="14"/>
      <c r="Q13" s="2"/>
      <c r="R13" s="14"/>
      <c r="S13" s="14"/>
      <c r="T13" s="14"/>
      <c r="U13" s="14"/>
      <c r="V13" s="1"/>
    </row>
    <row r="14" spans="1:22" x14ac:dyDescent="0.2">
      <c r="A14">
        <v>72</v>
      </c>
      <c r="B14" t="s">
        <v>135</v>
      </c>
      <c r="C14" t="s">
        <v>122</v>
      </c>
      <c r="D14" t="s">
        <v>123</v>
      </c>
      <c r="E14" t="s">
        <v>106</v>
      </c>
      <c r="F14" s="10"/>
      <c r="G14" s="10"/>
      <c r="H14" s="18">
        <f>(F14*0.25)+(G14*0.75)</f>
        <v>0</v>
      </c>
      <c r="I14" s="2"/>
      <c r="J14" s="10"/>
      <c r="K14" s="10"/>
      <c r="L14" s="18">
        <f>(J14*0.25)+(K14*0.75)</f>
        <v>0</v>
      </c>
      <c r="M14" s="2"/>
      <c r="N14" s="10"/>
      <c r="O14" s="10"/>
      <c r="P14" s="18">
        <f>(N14*0.25)+(O14*0.75)</f>
        <v>0</v>
      </c>
      <c r="Q14" s="2"/>
      <c r="R14" s="18">
        <f>H14</f>
        <v>0</v>
      </c>
      <c r="S14" s="18">
        <f>L14</f>
        <v>0</v>
      </c>
      <c r="T14" s="18"/>
      <c r="U14" s="18">
        <f>AVERAGE(R14:T14)</f>
        <v>0</v>
      </c>
      <c r="V14" s="17" t="s">
        <v>262</v>
      </c>
    </row>
  </sheetData>
  <mergeCells count="1">
    <mergeCell ref="R4:T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2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18.28515625" customWidth="1"/>
    <col min="3" max="3" width="24.7109375" customWidth="1"/>
    <col min="4" max="4" width="15.85546875" customWidth="1"/>
    <col min="5" max="5" width="13.14062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3.140625" customWidth="1"/>
    <col min="23" max="33" width="5.7109375" customWidth="1"/>
    <col min="34" max="34" width="3.140625" customWidth="1"/>
    <col min="35" max="37" width="5.7109375" customWidth="1"/>
    <col min="38" max="38" width="6.7109375" customWidth="1"/>
    <col min="39" max="39" width="3.140625" customWidth="1"/>
    <col min="40" max="50" width="5.7109375" customWidth="1"/>
    <col min="51" max="51" width="3.140625" customWidth="1"/>
    <col min="52" max="54" width="5.7109375" customWidth="1"/>
    <col min="55" max="55" width="6.7109375" customWidth="1"/>
    <col min="56" max="56" width="3.140625" customWidth="1"/>
    <col min="57" max="60" width="6.7109375" customWidth="1"/>
    <col min="61" max="61" width="11.5703125" customWidth="1"/>
  </cols>
  <sheetData>
    <row r="1" spans="1:61" x14ac:dyDescent="0.2">
      <c r="A1" t="s">
        <v>35</v>
      </c>
      <c r="D1" t="s">
        <v>0</v>
      </c>
      <c r="E1" t="s">
        <v>247</v>
      </c>
      <c r="F1" s="19" t="s">
        <v>0</v>
      </c>
      <c r="G1" s="19"/>
      <c r="H1" s="61" t="str">
        <f>E1</f>
        <v>Darryn Fedrick</v>
      </c>
      <c r="I1" s="61"/>
      <c r="J1" s="61"/>
      <c r="K1" s="61"/>
      <c r="L1" s="61"/>
      <c r="M1" s="61"/>
      <c r="N1" s="19"/>
      <c r="O1" s="19"/>
      <c r="Q1" s="1"/>
      <c r="V1" s="2"/>
      <c r="W1" t="s">
        <v>1</v>
      </c>
      <c r="Y1" s="61" t="str">
        <f>E2</f>
        <v>Jenny Scott</v>
      </c>
      <c r="Z1" s="61"/>
      <c r="AA1" s="61"/>
      <c r="AB1" s="61"/>
      <c r="AC1" s="61"/>
      <c r="AD1" s="61"/>
      <c r="AE1" s="61"/>
      <c r="AF1" s="61"/>
      <c r="AH1" s="1"/>
      <c r="AM1" s="2"/>
      <c r="AN1" t="s">
        <v>2</v>
      </c>
      <c r="AP1" s="61">
        <f>E3</f>
        <v>0</v>
      </c>
      <c r="AQ1" s="61"/>
      <c r="AR1" s="61"/>
      <c r="AS1" s="61"/>
      <c r="AT1" s="61"/>
      <c r="AU1" s="61"/>
      <c r="AV1" s="61"/>
      <c r="AW1" s="61"/>
      <c r="AY1" s="1"/>
      <c r="BD1" s="2"/>
      <c r="BI1" s="4">
        <f ca="1">NOW()</f>
        <v>42145.371461458337</v>
      </c>
    </row>
    <row r="2" spans="1:61" x14ac:dyDescent="0.2">
      <c r="A2" s="5" t="s">
        <v>36</v>
      </c>
      <c r="B2" s="5"/>
      <c r="D2" t="s">
        <v>1</v>
      </c>
      <c r="E2" t="s">
        <v>249</v>
      </c>
      <c r="Q2" s="1"/>
      <c r="V2" s="2"/>
      <c r="AH2" s="1"/>
      <c r="AM2" s="2"/>
      <c r="AY2" s="1"/>
      <c r="BD2" s="2"/>
      <c r="BI2" s="6">
        <f ca="1">NOW()</f>
        <v>42145.371461458337</v>
      </c>
    </row>
    <row r="3" spans="1:61" x14ac:dyDescent="0.2">
      <c r="A3" t="s">
        <v>117</v>
      </c>
      <c r="C3" t="s">
        <v>116</v>
      </c>
      <c r="D3" t="s">
        <v>2</v>
      </c>
      <c r="Q3" s="1"/>
      <c r="V3" s="2"/>
      <c r="AH3" s="1"/>
      <c r="AM3" s="2"/>
      <c r="AY3" s="1"/>
      <c r="BD3" s="2"/>
    </row>
    <row r="4" spans="1:61" x14ac:dyDescent="0.2"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8"/>
      <c r="R4" s="60" t="s">
        <v>4</v>
      </c>
      <c r="S4" s="60"/>
      <c r="T4" s="60"/>
      <c r="U4" s="7" t="s">
        <v>96</v>
      </c>
      <c r="V4" s="2"/>
      <c r="W4" s="60" t="s">
        <v>3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8"/>
      <c r="AI4" s="60" t="s">
        <v>4</v>
      </c>
      <c r="AJ4" s="60"/>
      <c r="AK4" s="60"/>
      <c r="AL4" s="7" t="s">
        <v>96</v>
      </c>
      <c r="AM4" s="2"/>
      <c r="AN4" s="60" t="s">
        <v>3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8"/>
      <c r="AZ4" s="60" t="s">
        <v>4</v>
      </c>
      <c r="BA4" s="60"/>
      <c r="BB4" s="60"/>
      <c r="BC4" s="7" t="s">
        <v>96</v>
      </c>
      <c r="BD4" s="2"/>
      <c r="BE4" s="60" t="s">
        <v>94</v>
      </c>
      <c r="BF4" s="60"/>
      <c r="BG4" s="60"/>
      <c r="BH4" s="7" t="s">
        <v>108</v>
      </c>
    </row>
    <row r="5" spans="1:61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109</v>
      </c>
      <c r="J5" s="7" t="s">
        <v>110</v>
      </c>
      <c r="K5" s="7" t="s">
        <v>111</v>
      </c>
      <c r="L5" s="7" t="s">
        <v>19</v>
      </c>
      <c r="M5" s="7" t="s">
        <v>112</v>
      </c>
      <c r="N5" s="7" t="s">
        <v>85</v>
      </c>
      <c r="O5" s="7" t="s">
        <v>84</v>
      </c>
      <c r="P5" s="7" t="s">
        <v>23</v>
      </c>
      <c r="Q5" s="8"/>
      <c r="R5" s="7" t="s">
        <v>24</v>
      </c>
      <c r="S5" s="7" t="s">
        <v>113</v>
      </c>
      <c r="T5" s="7" t="s">
        <v>23</v>
      </c>
      <c r="U5" s="7" t="s">
        <v>27</v>
      </c>
      <c r="V5" s="9"/>
      <c r="W5" s="7" t="s">
        <v>13</v>
      </c>
      <c r="X5" s="7" t="s">
        <v>14</v>
      </c>
      <c r="Y5" s="7" t="s">
        <v>15</v>
      </c>
      <c r="Z5" s="7" t="s">
        <v>109</v>
      </c>
      <c r="AA5" s="7" t="s">
        <v>110</v>
      </c>
      <c r="AB5" s="7" t="s">
        <v>111</v>
      </c>
      <c r="AC5" s="7" t="s">
        <v>19</v>
      </c>
      <c r="AD5" s="7" t="s">
        <v>112</v>
      </c>
      <c r="AE5" s="7" t="s">
        <v>85</v>
      </c>
      <c r="AF5" s="7" t="s">
        <v>84</v>
      </c>
      <c r="AG5" s="7" t="s">
        <v>23</v>
      </c>
      <c r="AH5" s="8"/>
      <c r="AI5" s="7" t="s">
        <v>24</v>
      </c>
      <c r="AJ5" s="7" t="s">
        <v>113</v>
      </c>
      <c r="AK5" s="7" t="s">
        <v>23</v>
      </c>
      <c r="AL5" s="7" t="s">
        <v>27</v>
      </c>
      <c r="AM5" s="9"/>
      <c r="AN5" s="7" t="s">
        <v>13</v>
      </c>
      <c r="AO5" s="7" t="s">
        <v>14</v>
      </c>
      <c r="AP5" s="7" t="s">
        <v>15</v>
      </c>
      <c r="AQ5" s="7" t="s">
        <v>109</v>
      </c>
      <c r="AR5" s="7" t="s">
        <v>110</v>
      </c>
      <c r="AS5" s="7" t="s">
        <v>111</v>
      </c>
      <c r="AT5" s="7" t="s">
        <v>19</v>
      </c>
      <c r="AU5" s="7" t="s">
        <v>112</v>
      </c>
      <c r="AV5" s="7" t="s">
        <v>85</v>
      </c>
      <c r="AW5" s="7" t="s">
        <v>84</v>
      </c>
      <c r="AX5" s="7" t="s">
        <v>23</v>
      </c>
      <c r="AY5" s="8"/>
      <c r="AZ5" s="7" t="s">
        <v>24</v>
      </c>
      <c r="BA5" s="7" t="s">
        <v>113</v>
      </c>
      <c r="BB5" s="7" t="s">
        <v>23</v>
      </c>
      <c r="BC5" s="7" t="s">
        <v>27</v>
      </c>
      <c r="BD5" s="9"/>
      <c r="BE5" s="7" t="s">
        <v>28</v>
      </c>
      <c r="BF5" s="7" t="s">
        <v>29</v>
      </c>
      <c r="BG5" s="7" t="s">
        <v>30</v>
      </c>
      <c r="BH5" s="7" t="s">
        <v>23</v>
      </c>
      <c r="BI5" s="7" t="s">
        <v>74</v>
      </c>
    </row>
    <row r="6" spans="1:61" x14ac:dyDescent="0.2">
      <c r="Q6" s="1"/>
      <c r="V6" s="2"/>
      <c r="AH6" s="1"/>
      <c r="AM6" s="2"/>
      <c r="AY6" s="1"/>
      <c r="BD6" s="2"/>
    </row>
    <row r="7" spans="1:61" x14ac:dyDescent="0.2">
      <c r="A7">
        <v>48</v>
      </c>
      <c r="B7" t="s">
        <v>119</v>
      </c>
      <c r="C7" t="s">
        <v>65</v>
      </c>
      <c r="D7" t="s">
        <v>66</v>
      </c>
      <c r="E7" t="s">
        <v>67</v>
      </c>
      <c r="F7" s="10">
        <v>4.4000000000000004</v>
      </c>
      <c r="G7" s="10">
        <v>4.5</v>
      </c>
      <c r="H7" s="10">
        <v>4.8</v>
      </c>
      <c r="I7" s="10">
        <v>5</v>
      </c>
      <c r="J7" s="10">
        <v>4.5</v>
      </c>
      <c r="K7" s="10">
        <v>4.5</v>
      </c>
      <c r="L7" s="10">
        <v>4.9000000000000004</v>
      </c>
      <c r="M7" s="10">
        <v>4.5</v>
      </c>
      <c r="N7" s="25">
        <f t="shared" ref="N7:N12" si="0">SUM(F7:M7)</f>
        <v>37.1</v>
      </c>
      <c r="O7" s="26">
        <f t="shared" ref="O7:O12" si="1">N7/8</f>
        <v>4.6375000000000002</v>
      </c>
      <c r="P7" s="11">
        <f t="shared" ref="P7:P12" si="2">O7</f>
        <v>4.6375000000000002</v>
      </c>
      <c r="Q7" s="1"/>
      <c r="R7" s="10"/>
      <c r="S7" s="10"/>
      <c r="T7" s="18"/>
      <c r="U7" s="18">
        <f t="shared" ref="U7:U12" si="3">(P7+T7)</f>
        <v>4.6375000000000002</v>
      </c>
      <c r="V7" s="2"/>
      <c r="W7" s="10">
        <v>4.5</v>
      </c>
      <c r="X7" s="10">
        <v>5.5</v>
      </c>
      <c r="Y7" s="10">
        <v>4.5</v>
      </c>
      <c r="Z7" s="10">
        <v>5.5</v>
      </c>
      <c r="AA7" s="10">
        <v>4.5</v>
      </c>
      <c r="AB7" s="10">
        <v>3.5</v>
      </c>
      <c r="AC7" s="10">
        <v>3.5</v>
      </c>
      <c r="AD7" s="10">
        <v>5</v>
      </c>
      <c r="AE7" s="25">
        <f t="shared" ref="AE7:AE12" si="4">SUM(W7:AD7)</f>
        <v>36.5</v>
      </c>
      <c r="AF7" s="26">
        <f t="shared" ref="AF7:AF12" si="5">AE7/8</f>
        <v>4.5625</v>
      </c>
      <c r="AG7" s="11">
        <f t="shared" ref="AG7:AG12" si="6">AF7</f>
        <v>4.5625</v>
      </c>
      <c r="AH7" s="1"/>
      <c r="AI7" s="10"/>
      <c r="AJ7" s="10"/>
      <c r="AK7" s="18"/>
      <c r="AL7" s="18">
        <f t="shared" ref="AL7:AL12" si="7">(AG7+AK7)</f>
        <v>4.5625</v>
      </c>
      <c r="AM7" s="2"/>
      <c r="AN7" s="10"/>
      <c r="AO7" s="10"/>
      <c r="AP7" s="10"/>
      <c r="AQ7" s="10"/>
      <c r="AR7" s="10"/>
      <c r="AS7" s="10"/>
      <c r="AT7" s="10"/>
      <c r="AU7" s="10"/>
      <c r="AV7" s="25">
        <f t="shared" ref="AV7:AV12" si="8">SUM(AN7:AU7)</f>
        <v>0</v>
      </c>
      <c r="AW7" s="26">
        <f t="shared" ref="AW7:AW12" si="9">AV7/8</f>
        <v>0</v>
      </c>
      <c r="AX7" s="11">
        <f t="shared" ref="AX7:AX12" si="10">AW7</f>
        <v>0</v>
      </c>
      <c r="AY7" s="1"/>
      <c r="AZ7" s="10"/>
      <c r="BA7" s="10"/>
      <c r="BB7" s="18"/>
      <c r="BC7" s="18">
        <f t="shared" ref="BC7:BC12" si="11">(AX7+BB7)</f>
        <v>0</v>
      </c>
      <c r="BD7" s="2"/>
      <c r="BE7" s="18">
        <f t="shared" ref="BE7:BE12" si="12">U7</f>
        <v>4.6375000000000002</v>
      </c>
      <c r="BF7" s="18">
        <f t="shared" ref="BF7:BF12" si="13">AL7</f>
        <v>4.5625</v>
      </c>
      <c r="BG7" s="18"/>
      <c r="BH7" s="18">
        <f t="shared" ref="BH7:BH12" si="14">AVERAGE(BE7:BG7)</f>
        <v>4.5999999999999996</v>
      </c>
      <c r="BI7">
        <v>1</v>
      </c>
    </row>
    <row r="8" spans="1:61" x14ac:dyDescent="0.2">
      <c r="A8">
        <v>47</v>
      </c>
      <c r="B8" t="s">
        <v>50</v>
      </c>
      <c r="C8" t="s">
        <v>65</v>
      </c>
      <c r="D8" t="s">
        <v>66</v>
      </c>
      <c r="E8" t="s">
        <v>67</v>
      </c>
      <c r="F8" s="10">
        <v>4.7</v>
      </c>
      <c r="G8" s="10">
        <v>5</v>
      </c>
      <c r="H8" s="10">
        <v>4.5</v>
      </c>
      <c r="I8" s="10">
        <v>4.5999999999999996</v>
      </c>
      <c r="J8" s="10">
        <v>4.5</v>
      </c>
      <c r="K8" s="10">
        <v>4.5</v>
      </c>
      <c r="L8" s="10">
        <v>4.8</v>
      </c>
      <c r="M8" s="10">
        <v>4.3</v>
      </c>
      <c r="N8" s="25">
        <f t="shared" si="0"/>
        <v>36.899999999999991</v>
      </c>
      <c r="O8" s="26">
        <f t="shared" si="1"/>
        <v>4.6124999999999989</v>
      </c>
      <c r="P8" s="11">
        <f t="shared" si="2"/>
        <v>4.6124999999999989</v>
      </c>
      <c r="Q8" s="1"/>
      <c r="R8" s="10"/>
      <c r="S8" s="10"/>
      <c r="T8" s="18"/>
      <c r="U8" s="18">
        <f t="shared" si="3"/>
        <v>4.6124999999999989</v>
      </c>
      <c r="V8" s="2"/>
      <c r="W8" s="10">
        <v>4</v>
      </c>
      <c r="X8" s="10">
        <v>4.5</v>
      </c>
      <c r="Y8" s="10">
        <v>4.5</v>
      </c>
      <c r="Z8" s="10">
        <v>3</v>
      </c>
      <c r="AA8" s="10">
        <v>5</v>
      </c>
      <c r="AB8" s="10">
        <v>4.5</v>
      </c>
      <c r="AC8" s="10">
        <v>6</v>
      </c>
      <c r="AD8" s="10">
        <v>4.5</v>
      </c>
      <c r="AE8" s="25">
        <f t="shared" si="4"/>
        <v>36</v>
      </c>
      <c r="AF8" s="26">
        <f t="shared" si="5"/>
        <v>4.5</v>
      </c>
      <c r="AG8" s="11">
        <f t="shared" si="6"/>
        <v>4.5</v>
      </c>
      <c r="AH8" s="1"/>
      <c r="AI8" s="10"/>
      <c r="AJ8" s="10"/>
      <c r="AK8" s="18"/>
      <c r="AL8" s="18">
        <f t="shared" si="7"/>
        <v>4.5</v>
      </c>
      <c r="AM8" s="2"/>
      <c r="AN8" s="10"/>
      <c r="AO8" s="10"/>
      <c r="AP8" s="10"/>
      <c r="AQ8" s="10"/>
      <c r="AR8" s="10"/>
      <c r="AS8" s="10"/>
      <c r="AT8" s="10"/>
      <c r="AU8" s="10"/>
      <c r="AV8" s="25">
        <f t="shared" si="8"/>
        <v>0</v>
      </c>
      <c r="AW8" s="26">
        <f t="shared" si="9"/>
        <v>0</v>
      </c>
      <c r="AX8" s="11">
        <f t="shared" si="10"/>
        <v>0</v>
      </c>
      <c r="AY8" s="1"/>
      <c r="AZ8" s="10"/>
      <c r="BA8" s="10"/>
      <c r="BB8" s="18"/>
      <c r="BC8" s="18">
        <f t="shared" si="11"/>
        <v>0</v>
      </c>
      <c r="BD8" s="2"/>
      <c r="BE8" s="18">
        <f t="shared" si="12"/>
        <v>4.6124999999999989</v>
      </c>
      <c r="BF8" s="18">
        <f t="shared" si="13"/>
        <v>4.5</v>
      </c>
      <c r="BG8" s="18"/>
      <c r="BH8" s="18">
        <f t="shared" si="14"/>
        <v>4.5562499999999995</v>
      </c>
      <c r="BI8">
        <v>2</v>
      </c>
    </row>
    <row r="9" spans="1:61" x14ac:dyDescent="0.2">
      <c r="A9">
        <v>52</v>
      </c>
      <c r="B9" t="s">
        <v>118</v>
      </c>
      <c r="C9" t="s">
        <v>65</v>
      </c>
      <c r="D9" t="s">
        <v>66</v>
      </c>
      <c r="E9" t="s">
        <v>67</v>
      </c>
      <c r="F9" s="10">
        <v>4.9000000000000004</v>
      </c>
      <c r="G9" s="10">
        <v>4.5</v>
      </c>
      <c r="H9" s="10">
        <v>5</v>
      </c>
      <c r="I9" s="10">
        <v>4.8</v>
      </c>
      <c r="J9" s="10">
        <v>4.5999999999999996</v>
      </c>
      <c r="K9" s="10">
        <v>4.5999999999999996</v>
      </c>
      <c r="L9" s="10">
        <v>5</v>
      </c>
      <c r="M9" s="10">
        <v>4.5999999999999996</v>
      </c>
      <c r="N9" s="25">
        <f t="shared" si="0"/>
        <v>38</v>
      </c>
      <c r="O9" s="26">
        <f t="shared" si="1"/>
        <v>4.75</v>
      </c>
      <c r="P9" s="11">
        <f t="shared" si="2"/>
        <v>4.75</v>
      </c>
      <c r="Q9" s="1"/>
      <c r="R9" s="10"/>
      <c r="S9" s="10"/>
      <c r="T9" s="18"/>
      <c r="U9" s="18">
        <f t="shared" si="3"/>
        <v>4.75</v>
      </c>
      <c r="V9" s="2"/>
      <c r="W9" s="10">
        <v>4</v>
      </c>
      <c r="X9" s="10">
        <v>3.5</v>
      </c>
      <c r="Y9" s="10">
        <v>4.5</v>
      </c>
      <c r="Z9" s="10">
        <v>4</v>
      </c>
      <c r="AA9" s="10">
        <v>3.5</v>
      </c>
      <c r="AB9" s="10">
        <v>4</v>
      </c>
      <c r="AC9" s="10">
        <v>6</v>
      </c>
      <c r="AD9" s="10">
        <v>4.5</v>
      </c>
      <c r="AE9" s="25">
        <f t="shared" si="4"/>
        <v>34</v>
      </c>
      <c r="AF9" s="26">
        <f t="shared" si="5"/>
        <v>4.25</v>
      </c>
      <c r="AG9" s="11">
        <f t="shared" si="6"/>
        <v>4.25</v>
      </c>
      <c r="AH9" s="1"/>
      <c r="AI9" s="10"/>
      <c r="AJ9" s="10"/>
      <c r="AK9" s="18"/>
      <c r="AL9" s="18">
        <f t="shared" si="7"/>
        <v>4.25</v>
      </c>
      <c r="AM9" s="2"/>
      <c r="AN9" s="10"/>
      <c r="AO9" s="10"/>
      <c r="AP9" s="10"/>
      <c r="AQ9" s="10"/>
      <c r="AR9" s="10"/>
      <c r="AS9" s="10"/>
      <c r="AT9" s="10"/>
      <c r="AU9" s="10"/>
      <c r="AV9" s="25">
        <f t="shared" si="8"/>
        <v>0</v>
      </c>
      <c r="AW9" s="26">
        <f t="shared" si="9"/>
        <v>0</v>
      </c>
      <c r="AX9" s="11">
        <f t="shared" si="10"/>
        <v>0</v>
      </c>
      <c r="AY9" s="1"/>
      <c r="AZ9" s="10"/>
      <c r="BA9" s="10"/>
      <c r="BB9" s="18"/>
      <c r="BC9" s="18">
        <f t="shared" si="11"/>
        <v>0</v>
      </c>
      <c r="BD9" s="2"/>
      <c r="BE9" s="18">
        <f t="shared" si="12"/>
        <v>4.75</v>
      </c>
      <c r="BF9" s="18">
        <f t="shared" si="13"/>
        <v>4.25</v>
      </c>
      <c r="BG9" s="18"/>
      <c r="BH9" s="18">
        <f t="shared" si="14"/>
        <v>4.5</v>
      </c>
      <c r="BI9">
        <v>3</v>
      </c>
    </row>
    <row r="10" spans="1:61" x14ac:dyDescent="0.2">
      <c r="A10">
        <v>5</v>
      </c>
      <c r="B10" t="s">
        <v>124</v>
      </c>
      <c r="C10" s="30" t="s">
        <v>163</v>
      </c>
      <c r="D10" s="30" t="s">
        <v>66</v>
      </c>
      <c r="E10" t="s">
        <v>46</v>
      </c>
      <c r="F10" s="10">
        <v>4</v>
      </c>
      <c r="G10" s="10">
        <v>4.5999999999999996</v>
      </c>
      <c r="H10" s="10">
        <v>4.4000000000000004</v>
      </c>
      <c r="I10" s="10">
        <v>4.5</v>
      </c>
      <c r="J10" s="10">
        <v>4.5</v>
      </c>
      <c r="K10" s="10">
        <v>4</v>
      </c>
      <c r="L10" s="10">
        <v>4.2</v>
      </c>
      <c r="M10" s="10">
        <v>4.5</v>
      </c>
      <c r="N10" s="25">
        <f t="shared" si="0"/>
        <v>34.700000000000003</v>
      </c>
      <c r="O10" s="26">
        <f t="shared" si="1"/>
        <v>4.3375000000000004</v>
      </c>
      <c r="P10" s="11">
        <f t="shared" si="2"/>
        <v>4.3375000000000004</v>
      </c>
      <c r="Q10" s="1"/>
      <c r="R10" s="10"/>
      <c r="S10" s="10"/>
      <c r="T10" s="18"/>
      <c r="U10" s="18">
        <f t="shared" si="3"/>
        <v>4.3375000000000004</v>
      </c>
      <c r="V10" s="2"/>
      <c r="W10" s="10">
        <v>3</v>
      </c>
      <c r="X10" s="10">
        <v>4.5</v>
      </c>
      <c r="Y10" s="10">
        <v>4</v>
      </c>
      <c r="Z10" s="10">
        <v>3</v>
      </c>
      <c r="AA10" s="10">
        <v>5</v>
      </c>
      <c r="AB10" s="10">
        <v>5</v>
      </c>
      <c r="AC10" s="10">
        <v>3</v>
      </c>
      <c r="AD10" s="10">
        <v>4.5</v>
      </c>
      <c r="AE10" s="25">
        <f t="shared" si="4"/>
        <v>32</v>
      </c>
      <c r="AF10" s="26">
        <f t="shared" si="5"/>
        <v>4</v>
      </c>
      <c r="AG10" s="11">
        <f t="shared" si="6"/>
        <v>4</v>
      </c>
      <c r="AH10" s="1"/>
      <c r="AI10" s="10"/>
      <c r="AJ10" s="10"/>
      <c r="AK10" s="18"/>
      <c r="AL10" s="18">
        <f t="shared" si="7"/>
        <v>4</v>
      </c>
      <c r="AM10" s="2"/>
      <c r="AN10" s="10"/>
      <c r="AO10" s="10"/>
      <c r="AP10" s="10"/>
      <c r="AQ10" s="10"/>
      <c r="AR10" s="10"/>
      <c r="AS10" s="10"/>
      <c r="AT10" s="10"/>
      <c r="AU10" s="10"/>
      <c r="AV10" s="25">
        <f t="shared" si="8"/>
        <v>0</v>
      </c>
      <c r="AW10" s="26">
        <f t="shared" si="9"/>
        <v>0</v>
      </c>
      <c r="AX10" s="11">
        <f t="shared" si="10"/>
        <v>0</v>
      </c>
      <c r="AY10" s="1"/>
      <c r="AZ10" s="10"/>
      <c r="BA10" s="10"/>
      <c r="BB10" s="18"/>
      <c r="BC10" s="18">
        <f t="shared" si="11"/>
        <v>0</v>
      </c>
      <c r="BD10" s="2"/>
      <c r="BE10" s="18">
        <f t="shared" si="12"/>
        <v>4.3375000000000004</v>
      </c>
      <c r="BF10" s="18">
        <f t="shared" si="13"/>
        <v>4</v>
      </c>
      <c r="BG10" s="18"/>
      <c r="BH10" s="18">
        <f t="shared" si="14"/>
        <v>4.1687500000000002</v>
      </c>
      <c r="BI10">
        <v>4</v>
      </c>
    </row>
    <row r="11" spans="1:61" x14ac:dyDescent="0.2">
      <c r="A11">
        <v>78</v>
      </c>
      <c r="B11" t="s">
        <v>121</v>
      </c>
      <c r="C11" s="30" t="s">
        <v>122</v>
      </c>
      <c r="D11" t="s">
        <v>123</v>
      </c>
      <c r="E11" t="s">
        <v>106</v>
      </c>
      <c r="F11" s="10">
        <v>3</v>
      </c>
      <c r="G11" s="10">
        <v>4.5</v>
      </c>
      <c r="H11" s="10">
        <v>4.4000000000000004</v>
      </c>
      <c r="I11" s="10">
        <v>5</v>
      </c>
      <c r="J11" s="10">
        <v>4.4000000000000004</v>
      </c>
      <c r="K11" s="10">
        <v>4.2</v>
      </c>
      <c r="L11" s="10">
        <v>4.4000000000000004</v>
      </c>
      <c r="M11" s="10">
        <v>4.5999999999999996</v>
      </c>
      <c r="N11" s="25">
        <f t="shared" si="0"/>
        <v>34.5</v>
      </c>
      <c r="O11" s="26">
        <f t="shared" si="1"/>
        <v>4.3125</v>
      </c>
      <c r="P11" s="11">
        <f t="shared" si="2"/>
        <v>4.3125</v>
      </c>
      <c r="Q11" s="1"/>
      <c r="R11" s="10"/>
      <c r="S11" s="10"/>
      <c r="T11" s="18"/>
      <c r="U11" s="18">
        <f t="shared" si="3"/>
        <v>4.3125</v>
      </c>
      <c r="V11" s="2"/>
      <c r="W11" s="10">
        <v>3</v>
      </c>
      <c r="X11" s="10">
        <v>4</v>
      </c>
      <c r="Y11" s="10">
        <v>4</v>
      </c>
      <c r="Z11" s="10">
        <v>5</v>
      </c>
      <c r="AA11" s="10">
        <v>2</v>
      </c>
      <c r="AB11" s="10">
        <v>3</v>
      </c>
      <c r="AC11" s="10">
        <v>4</v>
      </c>
      <c r="AD11" s="10">
        <v>5</v>
      </c>
      <c r="AE11" s="25">
        <f t="shared" si="4"/>
        <v>30</v>
      </c>
      <c r="AF11" s="26">
        <f t="shared" si="5"/>
        <v>3.75</v>
      </c>
      <c r="AG11" s="11">
        <f t="shared" si="6"/>
        <v>3.75</v>
      </c>
      <c r="AH11" s="1"/>
      <c r="AI11" s="10"/>
      <c r="AJ11" s="10"/>
      <c r="AK11" s="18"/>
      <c r="AL11" s="18">
        <f t="shared" si="7"/>
        <v>3.75</v>
      </c>
      <c r="AM11" s="2"/>
      <c r="AN11" s="10"/>
      <c r="AO11" s="10"/>
      <c r="AP11" s="10"/>
      <c r="AQ11" s="10"/>
      <c r="AR11" s="10"/>
      <c r="AS11" s="10"/>
      <c r="AT11" s="10"/>
      <c r="AU11" s="10"/>
      <c r="AV11" s="25">
        <f t="shared" si="8"/>
        <v>0</v>
      </c>
      <c r="AW11" s="26">
        <f t="shared" si="9"/>
        <v>0</v>
      </c>
      <c r="AX11" s="11">
        <f t="shared" si="10"/>
        <v>0</v>
      </c>
      <c r="AY11" s="1"/>
      <c r="AZ11" s="10"/>
      <c r="BA11" s="10"/>
      <c r="BB11" s="18"/>
      <c r="BC11" s="18">
        <f t="shared" si="11"/>
        <v>0</v>
      </c>
      <c r="BD11" s="2"/>
      <c r="BE11" s="18">
        <f t="shared" si="12"/>
        <v>4.3125</v>
      </c>
      <c r="BF11" s="18">
        <f t="shared" si="13"/>
        <v>3.75</v>
      </c>
      <c r="BG11" s="18"/>
      <c r="BH11" s="18">
        <f t="shared" si="14"/>
        <v>4.03125</v>
      </c>
      <c r="BI11">
        <v>5</v>
      </c>
    </row>
    <row r="12" spans="1:61" x14ac:dyDescent="0.2">
      <c r="A12">
        <v>46</v>
      </c>
      <c r="B12" t="s">
        <v>120</v>
      </c>
      <c r="C12" t="s">
        <v>65</v>
      </c>
      <c r="D12" t="s">
        <v>66</v>
      </c>
      <c r="E12" t="s">
        <v>67</v>
      </c>
      <c r="F12" s="10">
        <v>4</v>
      </c>
      <c r="G12" s="10">
        <v>4.4000000000000004</v>
      </c>
      <c r="H12" s="10">
        <v>4.5</v>
      </c>
      <c r="I12" s="10">
        <v>4.8</v>
      </c>
      <c r="J12" s="10">
        <v>4.5</v>
      </c>
      <c r="K12" s="10">
        <v>4.5</v>
      </c>
      <c r="L12" s="10">
        <v>0</v>
      </c>
      <c r="M12" s="10">
        <v>4</v>
      </c>
      <c r="N12" s="25">
        <f t="shared" si="0"/>
        <v>30.7</v>
      </c>
      <c r="O12" s="26">
        <f t="shared" si="1"/>
        <v>3.8374999999999999</v>
      </c>
      <c r="P12" s="11">
        <f t="shared" si="2"/>
        <v>3.8374999999999999</v>
      </c>
      <c r="Q12" s="1"/>
      <c r="R12" s="10"/>
      <c r="S12" s="10"/>
      <c r="T12" s="18"/>
      <c r="U12" s="18">
        <f t="shared" si="3"/>
        <v>3.8374999999999999</v>
      </c>
      <c r="V12" s="2"/>
      <c r="W12" s="10">
        <v>3.5</v>
      </c>
      <c r="X12" s="10">
        <v>4</v>
      </c>
      <c r="Y12" s="10">
        <v>5</v>
      </c>
      <c r="Z12" s="10">
        <v>4.5</v>
      </c>
      <c r="AA12" s="10">
        <v>2.5</v>
      </c>
      <c r="AB12" s="10">
        <v>4</v>
      </c>
      <c r="AC12" s="10">
        <v>0</v>
      </c>
      <c r="AD12" s="10">
        <v>4</v>
      </c>
      <c r="AE12" s="25">
        <f t="shared" si="4"/>
        <v>27.5</v>
      </c>
      <c r="AF12" s="26">
        <f t="shared" si="5"/>
        <v>3.4375</v>
      </c>
      <c r="AG12" s="11">
        <f t="shared" si="6"/>
        <v>3.4375</v>
      </c>
      <c r="AH12" s="1"/>
      <c r="AI12" s="10"/>
      <c r="AJ12" s="10"/>
      <c r="AK12" s="18"/>
      <c r="AL12" s="18">
        <f t="shared" si="7"/>
        <v>3.4375</v>
      </c>
      <c r="AM12" s="2"/>
      <c r="AN12" s="10"/>
      <c r="AO12" s="10"/>
      <c r="AP12" s="10"/>
      <c r="AQ12" s="10"/>
      <c r="AR12" s="10"/>
      <c r="AS12" s="10"/>
      <c r="AT12" s="10"/>
      <c r="AU12" s="10"/>
      <c r="AV12" s="25">
        <f t="shared" si="8"/>
        <v>0</v>
      </c>
      <c r="AW12" s="26">
        <f t="shared" si="9"/>
        <v>0</v>
      </c>
      <c r="AX12" s="11">
        <f t="shared" si="10"/>
        <v>0</v>
      </c>
      <c r="AY12" s="1"/>
      <c r="AZ12" s="10"/>
      <c r="BA12" s="10"/>
      <c r="BB12" s="18"/>
      <c r="BC12" s="18">
        <f t="shared" si="11"/>
        <v>0</v>
      </c>
      <c r="BD12" s="2"/>
      <c r="BE12" s="18">
        <f t="shared" si="12"/>
        <v>3.8374999999999999</v>
      </c>
      <c r="BF12" s="18">
        <f t="shared" si="13"/>
        <v>3.4375</v>
      </c>
      <c r="BG12" s="18"/>
      <c r="BH12" s="18">
        <f t="shared" si="14"/>
        <v>3.6375000000000002</v>
      </c>
      <c r="BI12">
        <v>6</v>
      </c>
    </row>
  </sheetData>
  <sortState ref="A7:BI12">
    <sortCondition descending="1" ref="BH7:BH12"/>
  </sortState>
  <mergeCells count="10">
    <mergeCell ref="AZ4:BB4"/>
    <mergeCell ref="BE4:BG4"/>
    <mergeCell ref="H1:M1"/>
    <mergeCell ref="Y1:AF1"/>
    <mergeCell ref="AP1:AW1"/>
    <mergeCell ref="F4:P4"/>
    <mergeCell ref="R4:T4"/>
    <mergeCell ref="W4:AG4"/>
    <mergeCell ref="AI4:AK4"/>
    <mergeCell ref="AN4:AX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workbookViewId="0"/>
  </sheetViews>
  <sheetFormatPr defaultRowHeight="12.75" x14ac:dyDescent="0.2"/>
  <cols>
    <col min="1" max="1" width="5.5703125" customWidth="1"/>
    <col min="2" max="2" width="16.42578125" customWidth="1"/>
    <col min="3" max="3" width="25.28515625" customWidth="1"/>
    <col min="4" max="4" width="14" customWidth="1"/>
    <col min="5" max="5" width="14.85546875" customWidth="1"/>
    <col min="6" max="7" width="5.7109375" customWidth="1"/>
    <col min="8" max="8" width="6.7109375" customWidth="1"/>
    <col min="9" max="9" width="3.140625" customWidth="1"/>
    <col min="10" max="11" width="5.7109375" customWidth="1"/>
    <col min="12" max="12" width="6.7109375" customWidth="1"/>
    <col min="13" max="13" width="3.140625" customWidth="1"/>
    <col min="14" max="15" width="5.7109375" customWidth="1"/>
    <col min="16" max="16" width="6.7109375" customWidth="1"/>
    <col min="17" max="17" width="3.140625" customWidth="1"/>
    <col min="18" max="21" width="8.7109375" customWidth="1"/>
    <col min="22" max="22" width="11.42578125" customWidth="1"/>
  </cols>
  <sheetData>
    <row r="1" spans="1:22" x14ac:dyDescent="0.2">
      <c r="A1" t="s">
        <v>35</v>
      </c>
      <c r="D1" t="s">
        <v>0</v>
      </c>
      <c r="E1" t="s">
        <v>253</v>
      </c>
      <c r="F1" t="s">
        <v>0</v>
      </c>
      <c r="H1" s="19" t="str">
        <f>E1</f>
        <v>RB</v>
      </c>
      <c r="I1" s="2"/>
      <c r="J1" t="s">
        <v>1</v>
      </c>
      <c r="L1" s="19" t="str">
        <f>E2</f>
        <v>JS</v>
      </c>
      <c r="M1" s="3"/>
      <c r="N1" t="s">
        <v>2</v>
      </c>
      <c r="P1" s="19">
        <f>E3</f>
        <v>0</v>
      </c>
      <c r="Q1" s="2"/>
      <c r="V1" s="4">
        <f ca="1">NOW()</f>
        <v>42145.371461458337</v>
      </c>
    </row>
    <row r="2" spans="1:22" x14ac:dyDescent="0.2">
      <c r="A2" s="5" t="s">
        <v>36</v>
      </c>
      <c r="D2" t="s">
        <v>1</v>
      </c>
      <c r="E2" t="s">
        <v>248</v>
      </c>
      <c r="I2" s="2"/>
      <c r="M2" s="3"/>
      <c r="Q2" s="2"/>
      <c r="V2" s="6">
        <f ca="1">NOW()</f>
        <v>42145.371461458337</v>
      </c>
    </row>
    <row r="3" spans="1:22" x14ac:dyDescent="0.2">
      <c r="A3" t="s">
        <v>240</v>
      </c>
      <c r="C3" t="s">
        <v>241</v>
      </c>
      <c r="D3" t="s">
        <v>2</v>
      </c>
      <c r="I3" s="2"/>
      <c r="M3" s="3"/>
      <c r="Q3" s="2"/>
    </row>
    <row r="4" spans="1:22" x14ac:dyDescent="0.2">
      <c r="F4" s="7"/>
      <c r="G4" s="7"/>
      <c r="H4" s="7" t="s">
        <v>7</v>
      </c>
      <c r="I4" s="2"/>
      <c r="J4" s="7"/>
      <c r="K4" s="7"/>
      <c r="L4" s="7" t="s">
        <v>7</v>
      </c>
      <c r="M4" s="2"/>
      <c r="N4" s="7"/>
      <c r="O4" s="7"/>
      <c r="P4" s="7" t="s">
        <v>7</v>
      </c>
      <c r="Q4" s="2"/>
      <c r="R4" s="60" t="s">
        <v>94</v>
      </c>
      <c r="S4" s="60"/>
      <c r="T4" s="60"/>
      <c r="U4" s="7" t="s">
        <v>108</v>
      </c>
    </row>
    <row r="5" spans="1:22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24</v>
      </c>
      <c r="G5" s="7" t="s">
        <v>113</v>
      </c>
      <c r="H5" s="7" t="s">
        <v>27</v>
      </c>
      <c r="I5" s="9"/>
      <c r="J5" s="7" t="s">
        <v>24</v>
      </c>
      <c r="K5" s="7" t="s">
        <v>113</v>
      </c>
      <c r="L5" s="7" t="s">
        <v>27</v>
      </c>
      <c r="M5" s="9"/>
      <c r="N5" s="7" t="s">
        <v>24</v>
      </c>
      <c r="O5" s="7" t="s">
        <v>113</v>
      </c>
      <c r="P5" s="7" t="s">
        <v>27</v>
      </c>
      <c r="Q5" s="9"/>
      <c r="R5" s="7" t="s">
        <v>28</v>
      </c>
      <c r="S5" s="7" t="s">
        <v>29</v>
      </c>
      <c r="T5" s="7" t="s">
        <v>30</v>
      </c>
      <c r="U5" s="7" t="s">
        <v>23</v>
      </c>
      <c r="V5" s="7" t="s">
        <v>32</v>
      </c>
    </row>
    <row r="6" spans="1:22" x14ac:dyDescent="0.2">
      <c r="I6" s="2"/>
      <c r="M6" s="2"/>
      <c r="Q6" s="2"/>
    </row>
    <row r="7" spans="1:22" x14ac:dyDescent="0.2">
      <c r="A7">
        <v>7</v>
      </c>
      <c r="B7" t="s">
        <v>43</v>
      </c>
      <c r="C7" s="1"/>
      <c r="D7" s="1"/>
      <c r="E7" s="1"/>
      <c r="F7" s="1"/>
      <c r="G7" s="13"/>
      <c r="H7" s="14"/>
      <c r="I7" s="2"/>
      <c r="J7" s="1"/>
      <c r="K7" s="13"/>
      <c r="L7" s="14"/>
      <c r="M7" s="2"/>
      <c r="N7" s="1"/>
      <c r="O7" s="13"/>
      <c r="P7" s="14"/>
      <c r="Q7" s="2"/>
      <c r="R7" s="14"/>
      <c r="S7" s="14"/>
      <c r="T7" s="14"/>
      <c r="U7" s="14"/>
      <c r="V7" s="1"/>
    </row>
    <row r="8" spans="1:22" x14ac:dyDescent="0.2">
      <c r="A8">
        <v>6</v>
      </c>
      <c r="B8" t="s">
        <v>42</v>
      </c>
      <c r="C8" s="21" t="s">
        <v>68</v>
      </c>
      <c r="D8" t="s">
        <v>69</v>
      </c>
      <c r="E8" t="s">
        <v>46</v>
      </c>
      <c r="F8" s="10">
        <v>4.7</v>
      </c>
      <c r="G8" s="10">
        <v>6.5</v>
      </c>
      <c r="H8" s="18">
        <f>(F8*0.25)+(G8*0.75)</f>
        <v>6.05</v>
      </c>
      <c r="I8" s="2"/>
      <c r="J8" s="10">
        <v>6.4</v>
      </c>
      <c r="K8" s="10">
        <v>5.2</v>
      </c>
      <c r="L8" s="18">
        <f>(J8*0.25)+(K8*0.75)</f>
        <v>5.5</v>
      </c>
      <c r="M8" s="2"/>
      <c r="N8" s="10"/>
      <c r="O8" s="10"/>
      <c r="P8" s="18">
        <f>(N8*0.25)+(O8*0.75)</f>
        <v>0</v>
      </c>
      <c r="Q8" s="2"/>
      <c r="R8" s="18">
        <f>H8</f>
        <v>6.05</v>
      </c>
      <c r="S8" s="18">
        <f>L8</f>
        <v>5.5</v>
      </c>
      <c r="T8" s="18"/>
      <c r="U8" s="18">
        <f>AVERAGE(R8:T8)</f>
        <v>5.7750000000000004</v>
      </c>
      <c r="V8">
        <v>1</v>
      </c>
    </row>
    <row r="14" spans="1:22" x14ac:dyDescent="0.2">
      <c r="B14" s="20"/>
    </row>
  </sheetData>
  <mergeCells count="1">
    <mergeCell ref="R4:T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workbookViewId="0"/>
  </sheetViews>
  <sheetFormatPr defaultRowHeight="12.75" x14ac:dyDescent="0.2"/>
  <cols>
    <col min="1" max="1" width="5.5703125" customWidth="1"/>
    <col min="2" max="2" width="15.7109375" customWidth="1"/>
    <col min="3" max="3" width="25.85546875" customWidth="1"/>
    <col min="4" max="4" width="14" customWidth="1"/>
    <col min="5" max="5" width="14.85546875" customWidth="1"/>
    <col min="6" max="7" width="5.7109375" customWidth="1"/>
    <col min="8" max="8" width="6.7109375" customWidth="1"/>
    <col min="9" max="9" width="3.140625" customWidth="1"/>
    <col min="10" max="11" width="5.7109375" customWidth="1"/>
    <col min="12" max="12" width="6.7109375" customWidth="1"/>
    <col min="13" max="13" width="3.140625" customWidth="1"/>
    <col min="14" max="15" width="5.7109375" customWidth="1"/>
    <col min="16" max="16" width="6.7109375" customWidth="1"/>
    <col min="17" max="17" width="3.140625" customWidth="1"/>
    <col min="18" max="21" width="8.7109375" customWidth="1"/>
    <col min="22" max="22" width="11.42578125" customWidth="1"/>
  </cols>
  <sheetData>
    <row r="1" spans="1:22" x14ac:dyDescent="0.2">
      <c r="A1" t="s">
        <v>35</v>
      </c>
      <c r="D1" t="s">
        <v>0</v>
      </c>
      <c r="E1" t="s">
        <v>253</v>
      </c>
      <c r="F1" t="s">
        <v>0</v>
      </c>
      <c r="H1" s="19" t="str">
        <f>E1</f>
        <v>RB</v>
      </c>
      <c r="I1" s="2"/>
      <c r="J1" t="s">
        <v>1</v>
      </c>
      <c r="L1" s="19" t="str">
        <f>E2</f>
        <v>JS</v>
      </c>
      <c r="M1" s="3"/>
      <c r="N1" t="s">
        <v>2</v>
      </c>
      <c r="P1" s="19">
        <f>E3</f>
        <v>0</v>
      </c>
      <c r="Q1" s="2"/>
      <c r="V1" s="4">
        <f ca="1">NOW()</f>
        <v>42145.371461458337</v>
      </c>
    </row>
    <row r="2" spans="1:22" x14ac:dyDescent="0.2">
      <c r="A2" s="5" t="s">
        <v>36</v>
      </c>
      <c r="D2" t="s">
        <v>1</v>
      </c>
      <c r="E2" t="s">
        <v>248</v>
      </c>
      <c r="I2" s="2"/>
      <c r="M2" s="3"/>
      <c r="Q2" s="2"/>
      <c r="V2" s="6">
        <f ca="1">NOW()</f>
        <v>42145.371461458337</v>
      </c>
    </row>
    <row r="3" spans="1:22" x14ac:dyDescent="0.2">
      <c r="A3" t="s">
        <v>243</v>
      </c>
      <c r="C3" t="s">
        <v>242</v>
      </c>
      <c r="D3" t="s">
        <v>2</v>
      </c>
      <c r="I3" s="2"/>
      <c r="M3" s="3"/>
      <c r="Q3" s="2"/>
    </row>
    <row r="4" spans="1:22" x14ac:dyDescent="0.2">
      <c r="F4" s="7"/>
      <c r="G4" s="7"/>
      <c r="H4" s="7" t="s">
        <v>7</v>
      </c>
      <c r="I4" s="2"/>
      <c r="J4" s="7"/>
      <c r="K4" s="7"/>
      <c r="L4" s="7" t="s">
        <v>7</v>
      </c>
      <c r="M4" s="2"/>
      <c r="N4" s="7"/>
      <c r="O4" s="7"/>
      <c r="P4" s="7" t="s">
        <v>7</v>
      </c>
      <c r="Q4" s="2"/>
      <c r="R4" s="60" t="s">
        <v>94</v>
      </c>
      <c r="S4" s="60"/>
      <c r="T4" s="60"/>
      <c r="U4" s="7" t="s">
        <v>108</v>
      </c>
    </row>
    <row r="5" spans="1:22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24</v>
      </c>
      <c r="G5" s="7" t="s">
        <v>113</v>
      </c>
      <c r="H5" s="7" t="s">
        <v>27</v>
      </c>
      <c r="I5" s="9"/>
      <c r="J5" s="7" t="s">
        <v>24</v>
      </c>
      <c r="K5" s="7" t="s">
        <v>113</v>
      </c>
      <c r="L5" s="7" t="s">
        <v>27</v>
      </c>
      <c r="M5" s="9"/>
      <c r="N5" s="7" t="s">
        <v>24</v>
      </c>
      <c r="O5" s="7" t="s">
        <v>113</v>
      </c>
      <c r="P5" s="7" t="s">
        <v>27</v>
      </c>
      <c r="Q5" s="9"/>
      <c r="R5" s="7" t="s">
        <v>28</v>
      </c>
      <c r="S5" s="7" t="s">
        <v>29</v>
      </c>
      <c r="T5" s="7" t="s">
        <v>30</v>
      </c>
      <c r="U5" s="7" t="s">
        <v>23</v>
      </c>
      <c r="V5" s="7" t="s">
        <v>32</v>
      </c>
    </row>
    <row r="6" spans="1:22" x14ac:dyDescent="0.2">
      <c r="I6" s="2"/>
      <c r="M6" s="2"/>
      <c r="Q6" s="2"/>
    </row>
    <row r="7" spans="1:22" x14ac:dyDescent="0.2">
      <c r="A7">
        <v>23</v>
      </c>
      <c r="B7" t="s">
        <v>59</v>
      </c>
      <c r="C7" s="1"/>
      <c r="D7" s="1"/>
      <c r="E7" s="1"/>
      <c r="F7" s="1"/>
      <c r="G7" s="13"/>
      <c r="H7" s="14"/>
      <c r="I7" s="2"/>
      <c r="J7" s="1"/>
      <c r="K7" s="13"/>
      <c r="L7" s="14"/>
      <c r="M7" s="2"/>
      <c r="N7" s="1"/>
      <c r="O7" s="13"/>
      <c r="P7" s="14"/>
      <c r="Q7" s="2"/>
      <c r="R7" s="14"/>
      <c r="S7" s="14"/>
      <c r="T7" s="14"/>
      <c r="U7" s="14"/>
      <c r="V7" s="1"/>
    </row>
    <row r="8" spans="1:22" x14ac:dyDescent="0.2">
      <c r="A8">
        <v>31</v>
      </c>
      <c r="B8" t="s">
        <v>60</v>
      </c>
      <c r="C8" t="s">
        <v>228</v>
      </c>
      <c r="D8" t="s">
        <v>72</v>
      </c>
      <c r="E8" t="s">
        <v>73</v>
      </c>
      <c r="F8" s="10">
        <v>5</v>
      </c>
      <c r="G8" s="10">
        <v>7.5</v>
      </c>
      <c r="H8" s="18">
        <f>(F8*0.25)+(G8*0.75)</f>
        <v>6.875</v>
      </c>
      <c r="I8" s="2"/>
      <c r="J8" s="10">
        <v>6.8</v>
      </c>
      <c r="K8" s="10">
        <v>6.5</v>
      </c>
      <c r="L8" s="18">
        <f>(J8*0.25)+(K8*0.75)</f>
        <v>6.5750000000000002</v>
      </c>
      <c r="M8" s="2"/>
      <c r="N8" s="10"/>
      <c r="O8" s="10"/>
      <c r="P8" s="18">
        <f>(N8*0.25)+(O8*0.75)</f>
        <v>0</v>
      </c>
      <c r="Q8" s="2"/>
      <c r="R8" s="18">
        <f>H8</f>
        <v>6.875</v>
      </c>
      <c r="S8" s="18">
        <f>L8</f>
        <v>6.5750000000000002</v>
      </c>
      <c r="T8" s="18"/>
      <c r="U8" s="18">
        <f>AVERAGE(R8:T8)</f>
        <v>6.7249999999999996</v>
      </c>
      <c r="V8">
        <v>1</v>
      </c>
    </row>
    <row r="9" spans="1:22" x14ac:dyDescent="0.2">
      <c r="A9">
        <v>9</v>
      </c>
      <c r="B9" t="s">
        <v>37</v>
      </c>
      <c r="C9" s="1"/>
      <c r="D9" s="1"/>
      <c r="E9" s="1"/>
      <c r="F9" s="1"/>
      <c r="G9" s="13"/>
      <c r="H9" s="14"/>
      <c r="I9" s="2"/>
      <c r="J9" s="1"/>
      <c r="K9" s="13"/>
      <c r="L9" s="14"/>
      <c r="M9" s="2"/>
      <c r="N9" s="1"/>
      <c r="O9" s="13"/>
      <c r="P9" s="14"/>
      <c r="Q9" s="2"/>
      <c r="R9" s="14"/>
      <c r="S9" s="14"/>
      <c r="T9" s="14"/>
      <c r="U9" s="14"/>
      <c r="V9" s="1"/>
    </row>
    <row r="10" spans="1:22" x14ac:dyDescent="0.2">
      <c r="A10">
        <v>4</v>
      </c>
      <c r="B10" t="s">
        <v>41</v>
      </c>
      <c r="C10" t="s">
        <v>68</v>
      </c>
      <c r="D10" t="s">
        <v>69</v>
      </c>
      <c r="E10" t="s">
        <v>46</v>
      </c>
      <c r="F10" s="10">
        <v>4.8</v>
      </c>
      <c r="G10" s="10">
        <v>6.6</v>
      </c>
      <c r="H10" s="18">
        <f>(F10*0.25)+(G10*0.75)</f>
        <v>6.1499999999999995</v>
      </c>
      <c r="I10" s="2"/>
      <c r="J10" s="10">
        <v>6</v>
      </c>
      <c r="K10" s="10">
        <v>5.3</v>
      </c>
      <c r="L10" s="18">
        <f>(J10*0.25)+(K10*0.75)</f>
        <v>5.4749999999999996</v>
      </c>
      <c r="M10" s="2"/>
      <c r="N10" s="10"/>
      <c r="O10" s="10"/>
      <c r="P10" s="18">
        <f>(N10*0.25)+(O10*0.75)</f>
        <v>0</v>
      </c>
      <c r="Q10" s="2"/>
      <c r="R10" s="18">
        <f>H10</f>
        <v>6.1499999999999995</v>
      </c>
      <c r="S10" s="18">
        <f>L10</f>
        <v>5.4749999999999996</v>
      </c>
      <c r="T10" s="18"/>
      <c r="U10" s="18">
        <f>AVERAGE(R10:T10)</f>
        <v>5.8125</v>
      </c>
      <c r="V10">
        <v>2</v>
      </c>
    </row>
    <row r="16" spans="1:22" x14ac:dyDescent="0.2">
      <c r="B16" s="20"/>
    </row>
  </sheetData>
  <mergeCells count="1">
    <mergeCell ref="R4:T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21.28515625" customWidth="1"/>
    <col min="3" max="3" width="14.28515625" customWidth="1"/>
    <col min="4" max="4" width="14" customWidth="1"/>
    <col min="5" max="5" width="14.85546875" customWidth="1"/>
    <col min="6" max="12" width="5.7109375" customWidth="1"/>
    <col min="13" max="13" width="7.5703125" customWidth="1"/>
    <col min="14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0" width="5.7109375" customWidth="1"/>
    <col min="31" max="31" width="7.5703125" customWidth="1"/>
    <col min="32" max="32" width="6.5703125" customWidth="1"/>
    <col min="33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8" width="5.7109375" customWidth="1"/>
    <col min="49" max="49" width="7.5703125" customWidth="1"/>
    <col min="50" max="50" width="6.5703125" customWidth="1"/>
    <col min="51" max="52" width="5.7109375" customWidth="1"/>
    <col min="53" max="53" width="3.140625" customWidth="1"/>
    <col min="54" max="57" width="5.7109375" customWidth="1"/>
    <col min="58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4" x14ac:dyDescent="0.2">
      <c r="A1" t="s">
        <v>35</v>
      </c>
      <c r="D1" t="s">
        <v>0</v>
      </c>
      <c r="E1" t="s">
        <v>250</v>
      </c>
      <c r="F1" t="s">
        <v>0</v>
      </c>
      <c r="H1" s="61" t="str">
        <f>E1</f>
        <v>Angie Deeks</v>
      </c>
      <c r="I1" s="61"/>
      <c r="J1" s="61"/>
      <c r="K1" s="61"/>
      <c r="L1" s="61"/>
      <c r="Q1" s="1"/>
      <c r="W1" s="2"/>
      <c r="X1" t="s">
        <v>1</v>
      </c>
      <c r="Z1" s="61" t="str">
        <f>E2</f>
        <v>Robyn Bruderer</v>
      </c>
      <c r="AA1" s="61"/>
      <c r="AB1" s="61"/>
      <c r="AC1" s="61"/>
      <c r="AD1" s="61"/>
      <c r="AI1" s="1"/>
      <c r="AO1" s="3"/>
      <c r="AP1" t="s">
        <v>2</v>
      </c>
      <c r="AR1" s="61">
        <f>E3</f>
        <v>0</v>
      </c>
      <c r="AS1" s="61"/>
      <c r="AT1" s="61"/>
      <c r="AU1" s="61"/>
      <c r="AV1" s="61"/>
      <c r="BA1" s="1"/>
      <c r="BG1" s="2"/>
      <c r="BH1" s="4"/>
      <c r="BI1" s="4"/>
      <c r="BJ1" s="4"/>
      <c r="BL1" s="4">
        <f ca="1">NOW()</f>
        <v>42145.371461458337</v>
      </c>
    </row>
    <row r="2" spans="1:64" x14ac:dyDescent="0.2">
      <c r="A2" s="5" t="s">
        <v>36</v>
      </c>
      <c r="D2" t="s">
        <v>1</v>
      </c>
      <c r="E2" t="s">
        <v>251</v>
      </c>
      <c r="Q2" s="1"/>
      <c r="W2" s="2"/>
      <c r="AI2" s="1"/>
      <c r="AO2" s="3"/>
      <c r="BA2" s="1"/>
      <c r="BG2" s="2"/>
      <c r="BH2" s="6"/>
      <c r="BI2" s="6"/>
      <c r="BJ2" s="6"/>
      <c r="BL2" s="6">
        <f ca="1">NOW()</f>
        <v>42145.371461458337</v>
      </c>
    </row>
    <row r="3" spans="1:64" x14ac:dyDescent="0.2">
      <c r="A3" t="s">
        <v>245</v>
      </c>
      <c r="C3" t="s">
        <v>246</v>
      </c>
      <c r="D3" t="s">
        <v>2</v>
      </c>
      <c r="F3" s="60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1"/>
      <c r="R3" s="60" t="s">
        <v>4</v>
      </c>
      <c r="S3" s="60"/>
      <c r="T3" s="60"/>
      <c r="U3" s="60"/>
      <c r="W3" s="2"/>
      <c r="X3" s="60" t="s">
        <v>3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1"/>
      <c r="AJ3" s="60" t="s">
        <v>4</v>
      </c>
      <c r="AK3" s="60"/>
      <c r="AL3" s="60"/>
      <c r="AM3" s="60"/>
      <c r="AO3" s="3"/>
      <c r="AP3" s="60" t="s">
        <v>3</v>
      </c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1"/>
      <c r="BB3" s="60" t="s">
        <v>4</v>
      </c>
      <c r="BC3" s="60"/>
      <c r="BD3" s="60"/>
      <c r="BE3" s="60"/>
      <c r="BG3" s="2"/>
      <c r="BH3" s="60" t="s">
        <v>5</v>
      </c>
      <c r="BI3" s="61"/>
      <c r="BJ3" s="61"/>
      <c r="BK3" s="61"/>
    </row>
    <row r="4" spans="1:64" x14ac:dyDescent="0.2">
      <c r="N4" s="7" t="s">
        <v>6</v>
      </c>
      <c r="O4" t="s">
        <v>10</v>
      </c>
      <c r="Q4" s="8"/>
      <c r="V4" s="7" t="s">
        <v>7</v>
      </c>
      <c r="W4" s="2"/>
      <c r="AF4" s="7" t="s">
        <v>6</v>
      </c>
      <c r="AG4" t="s">
        <v>10</v>
      </c>
      <c r="AI4" s="8"/>
      <c r="AN4" s="7" t="s">
        <v>7</v>
      </c>
      <c r="AO4" s="9"/>
      <c r="AX4" s="7" t="s">
        <v>6</v>
      </c>
      <c r="AY4" t="s">
        <v>10</v>
      </c>
      <c r="BA4" s="8"/>
      <c r="BF4" s="7" t="s">
        <v>7</v>
      </c>
      <c r="BG4" s="9"/>
      <c r="BH4" s="7"/>
      <c r="BI4" s="7"/>
      <c r="BJ4" s="7"/>
      <c r="BK4" s="7"/>
    </row>
    <row r="5" spans="1:64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92</v>
      </c>
      <c r="I5" s="7" t="s">
        <v>88</v>
      </c>
      <c r="J5" s="7" t="s">
        <v>128</v>
      </c>
      <c r="K5" s="7" t="s">
        <v>185</v>
      </c>
      <c r="L5" s="7" t="s">
        <v>130</v>
      </c>
      <c r="M5" s="7" t="s">
        <v>21</v>
      </c>
      <c r="N5" s="7" t="s">
        <v>22</v>
      </c>
      <c r="O5" s="7" t="s">
        <v>177</v>
      </c>
      <c r="P5" s="7" t="s">
        <v>23</v>
      </c>
      <c r="Q5" s="8"/>
      <c r="R5" s="7" t="s">
        <v>24</v>
      </c>
      <c r="S5" s="7" t="s">
        <v>25</v>
      </c>
      <c r="T5" s="7" t="s">
        <v>244</v>
      </c>
      <c r="U5" s="7" t="s">
        <v>21</v>
      </c>
      <c r="V5" s="7" t="s">
        <v>27</v>
      </c>
      <c r="W5" s="9"/>
      <c r="X5" s="7" t="s">
        <v>13</v>
      </c>
      <c r="Y5" s="7" t="s">
        <v>14</v>
      </c>
      <c r="Z5" s="7" t="s">
        <v>92</v>
      </c>
      <c r="AA5" s="7" t="s">
        <v>88</v>
      </c>
      <c r="AB5" s="7" t="s">
        <v>128</v>
      </c>
      <c r="AC5" s="7" t="s">
        <v>185</v>
      </c>
      <c r="AD5" s="7" t="s">
        <v>130</v>
      </c>
      <c r="AE5" s="7" t="s">
        <v>21</v>
      </c>
      <c r="AF5" s="7" t="s">
        <v>22</v>
      </c>
      <c r="AG5" s="7" t="s">
        <v>177</v>
      </c>
      <c r="AH5" s="7" t="s">
        <v>23</v>
      </c>
      <c r="AI5" s="8"/>
      <c r="AJ5" s="7" t="s">
        <v>24</v>
      </c>
      <c r="AK5" s="7" t="s">
        <v>25</v>
      </c>
      <c r="AL5" s="7" t="s">
        <v>244</v>
      </c>
      <c r="AM5" s="7" t="s">
        <v>21</v>
      </c>
      <c r="AN5" s="7" t="s">
        <v>27</v>
      </c>
      <c r="AO5" s="9"/>
      <c r="AP5" s="7" t="s">
        <v>13</v>
      </c>
      <c r="AQ5" s="7" t="s">
        <v>14</v>
      </c>
      <c r="AR5" s="7" t="s">
        <v>92</v>
      </c>
      <c r="AS5" s="7" t="s">
        <v>88</v>
      </c>
      <c r="AT5" s="7" t="s">
        <v>128</v>
      </c>
      <c r="AU5" s="7" t="s">
        <v>185</v>
      </c>
      <c r="AV5" s="7" t="s">
        <v>130</v>
      </c>
      <c r="AW5" s="7" t="s">
        <v>21</v>
      </c>
      <c r="AX5" s="7" t="s">
        <v>22</v>
      </c>
      <c r="AY5" s="7" t="s">
        <v>177</v>
      </c>
      <c r="AZ5" s="7" t="s">
        <v>23</v>
      </c>
      <c r="BA5" s="8"/>
      <c r="BB5" s="7" t="s">
        <v>24</v>
      </c>
      <c r="BC5" s="7" t="s">
        <v>25</v>
      </c>
      <c r="BD5" s="7" t="s">
        <v>244</v>
      </c>
      <c r="BE5" s="7" t="s">
        <v>21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31</v>
      </c>
      <c r="BL5" s="7" t="s">
        <v>32</v>
      </c>
    </row>
    <row r="6" spans="1:64" x14ac:dyDescent="0.2">
      <c r="Q6" s="1"/>
      <c r="W6" s="2"/>
      <c r="AI6" s="1"/>
      <c r="AO6" s="3"/>
      <c r="BA6" s="1"/>
      <c r="BG6" s="2"/>
    </row>
    <row r="7" spans="1:64" x14ac:dyDescent="0.2">
      <c r="A7">
        <v>1</v>
      </c>
      <c r="B7" t="s">
        <v>194</v>
      </c>
      <c r="C7" s="1"/>
      <c r="D7" s="1"/>
      <c r="E7" s="1"/>
      <c r="F7" s="10"/>
      <c r="G7" s="10"/>
      <c r="H7" s="10"/>
      <c r="I7" s="10"/>
      <c r="J7" s="10"/>
      <c r="K7" s="10"/>
      <c r="L7" s="10"/>
      <c r="M7" s="11">
        <f t="shared" ref="M7:M12" si="0">SUM(F7:L7)</f>
        <v>0</v>
      </c>
      <c r="N7" s="12"/>
      <c r="O7" s="12"/>
      <c r="P7" s="12"/>
      <c r="Q7" s="1"/>
      <c r="R7" s="13"/>
      <c r="S7" s="13"/>
      <c r="T7" s="13"/>
      <c r="U7" s="14"/>
      <c r="V7" s="14"/>
      <c r="W7" s="2"/>
      <c r="X7" s="10"/>
      <c r="Y7" s="10"/>
      <c r="Z7" s="10"/>
      <c r="AA7" s="10"/>
      <c r="AB7" s="10"/>
      <c r="AC7" s="10"/>
      <c r="AD7" s="10"/>
      <c r="AE7" s="11">
        <f t="shared" ref="AE7:AE12" si="1">SUM(X7:AD7)</f>
        <v>0</v>
      </c>
      <c r="AF7" s="12"/>
      <c r="AG7" s="12"/>
      <c r="AH7" s="12"/>
      <c r="AI7" s="1"/>
      <c r="AJ7" s="13"/>
      <c r="AK7" s="13"/>
      <c r="AL7" s="13"/>
      <c r="AM7" s="14"/>
      <c r="AN7" s="14"/>
      <c r="AO7" s="15"/>
      <c r="AP7" s="10"/>
      <c r="AQ7" s="10"/>
      <c r="AR7" s="10"/>
      <c r="AS7" s="10"/>
      <c r="AT7" s="10"/>
      <c r="AU7" s="10"/>
      <c r="AV7" s="10"/>
      <c r="AW7" s="11">
        <f t="shared" ref="AW7:AW12" si="2">SUM(AP7:AV7)</f>
        <v>0</v>
      </c>
      <c r="AX7" s="12"/>
      <c r="AY7" s="12"/>
      <c r="AZ7" s="12"/>
      <c r="BA7" s="1"/>
      <c r="BB7" s="13"/>
      <c r="BC7" s="13"/>
      <c r="BD7" s="13"/>
      <c r="BE7" s="14"/>
      <c r="BF7" s="14"/>
      <c r="BG7" s="16"/>
      <c r="BH7" s="14"/>
      <c r="BI7" s="14"/>
      <c r="BJ7" s="14"/>
      <c r="BK7" s="14"/>
      <c r="BL7" s="1"/>
    </row>
    <row r="8" spans="1:64" x14ac:dyDescent="0.2">
      <c r="A8">
        <v>2</v>
      </c>
      <c r="B8" t="s">
        <v>195</v>
      </c>
      <c r="C8" s="1"/>
      <c r="D8" s="1"/>
      <c r="E8" s="1"/>
      <c r="F8" s="10"/>
      <c r="G8" s="10"/>
      <c r="H8" s="10"/>
      <c r="I8" s="10"/>
      <c r="J8" s="10"/>
      <c r="K8" s="10"/>
      <c r="L8" s="10"/>
      <c r="M8" s="11">
        <f t="shared" si="0"/>
        <v>0</v>
      </c>
      <c r="N8" s="12"/>
      <c r="O8" s="12"/>
      <c r="P8" s="12"/>
      <c r="Q8" s="1"/>
      <c r="R8" s="1"/>
      <c r="S8" s="1"/>
      <c r="T8" s="1"/>
      <c r="U8" s="1"/>
      <c r="V8" s="1"/>
      <c r="W8" s="2"/>
      <c r="X8" s="10"/>
      <c r="Y8" s="10"/>
      <c r="Z8" s="10"/>
      <c r="AA8" s="10"/>
      <c r="AB8" s="10"/>
      <c r="AC8" s="10"/>
      <c r="AD8" s="10"/>
      <c r="AE8" s="11">
        <f t="shared" si="1"/>
        <v>0</v>
      </c>
      <c r="AF8" s="12"/>
      <c r="AG8" s="12"/>
      <c r="AH8" s="12"/>
      <c r="AI8" s="1"/>
      <c r="AJ8" s="1"/>
      <c r="AK8" s="1"/>
      <c r="AL8" s="1"/>
      <c r="AM8" s="1"/>
      <c r="AN8" s="1"/>
      <c r="AO8" s="3"/>
      <c r="AP8" s="10"/>
      <c r="AQ8" s="10"/>
      <c r="AR8" s="10"/>
      <c r="AS8" s="10"/>
      <c r="AT8" s="10"/>
      <c r="AU8" s="10"/>
      <c r="AV8" s="10"/>
      <c r="AW8" s="11">
        <f t="shared" si="2"/>
        <v>0</v>
      </c>
      <c r="AX8" s="12"/>
      <c r="AY8" s="12"/>
      <c r="AZ8" s="12"/>
      <c r="BA8" s="1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</row>
    <row r="9" spans="1:64" x14ac:dyDescent="0.2">
      <c r="A9">
        <v>3</v>
      </c>
      <c r="B9" t="s">
        <v>196</v>
      </c>
      <c r="C9" s="1"/>
      <c r="D9" s="1"/>
      <c r="E9" s="1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12"/>
      <c r="O9" s="12"/>
      <c r="P9" s="12"/>
      <c r="Q9" s="1"/>
      <c r="R9" s="1"/>
      <c r="S9" s="1"/>
      <c r="T9" s="1"/>
      <c r="U9" s="1"/>
      <c r="V9" s="1"/>
      <c r="W9" s="2"/>
      <c r="X9" s="10"/>
      <c r="Y9" s="10"/>
      <c r="Z9" s="10"/>
      <c r="AA9" s="10"/>
      <c r="AB9" s="10"/>
      <c r="AC9" s="10"/>
      <c r="AD9" s="10"/>
      <c r="AE9" s="11">
        <f t="shared" si="1"/>
        <v>0</v>
      </c>
      <c r="AF9" s="12"/>
      <c r="AG9" s="12"/>
      <c r="AH9" s="12"/>
      <c r="AI9" s="1"/>
      <c r="AJ9" s="1"/>
      <c r="AK9" s="1"/>
      <c r="AL9" s="1"/>
      <c r="AM9" s="1"/>
      <c r="AN9" s="1"/>
      <c r="AO9" s="3"/>
      <c r="AP9" s="10"/>
      <c r="AQ9" s="10"/>
      <c r="AR9" s="10"/>
      <c r="AS9" s="10"/>
      <c r="AT9" s="10"/>
      <c r="AU9" s="10"/>
      <c r="AV9" s="10"/>
      <c r="AW9" s="11">
        <f t="shared" si="2"/>
        <v>0</v>
      </c>
      <c r="AX9" s="12"/>
      <c r="AY9" s="12"/>
      <c r="AZ9" s="12"/>
      <c r="BA9" s="1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</row>
    <row r="10" spans="1:64" x14ac:dyDescent="0.2">
      <c r="A10">
        <v>4</v>
      </c>
      <c r="B10" t="s">
        <v>144</v>
      </c>
      <c r="C10" s="1"/>
      <c r="D10" s="1"/>
      <c r="E10" s="1"/>
      <c r="F10" s="10"/>
      <c r="G10" s="10"/>
      <c r="H10" s="10"/>
      <c r="I10" s="10"/>
      <c r="J10" s="10"/>
      <c r="K10" s="10"/>
      <c r="L10" s="10"/>
      <c r="M10" s="11">
        <f t="shared" si="0"/>
        <v>0</v>
      </c>
      <c r="N10" s="12"/>
      <c r="O10" s="12"/>
      <c r="P10" s="12"/>
      <c r="Q10" s="1"/>
      <c r="R10" s="1"/>
      <c r="S10" s="1"/>
      <c r="T10" s="1"/>
      <c r="U10" s="1"/>
      <c r="V10" s="1"/>
      <c r="W10" s="2"/>
      <c r="X10" s="10"/>
      <c r="Y10" s="10"/>
      <c r="Z10" s="10"/>
      <c r="AA10" s="10"/>
      <c r="AB10" s="10"/>
      <c r="AC10" s="10"/>
      <c r="AD10" s="10"/>
      <c r="AE10" s="11">
        <f t="shared" si="1"/>
        <v>0</v>
      </c>
      <c r="AF10" s="12"/>
      <c r="AG10" s="12"/>
      <c r="AH10" s="12"/>
      <c r="AI10" s="1"/>
      <c r="AJ10" s="1"/>
      <c r="AK10" s="1"/>
      <c r="AL10" s="1"/>
      <c r="AM10" s="1"/>
      <c r="AN10" s="1"/>
      <c r="AO10" s="3"/>
      <c r="AP10" s="10"/>
      <c r="AQ10" s="10"/>
      <c r="AR10" s="10"/>
      <c r="AS10" s="10"/>
      <c r="AT10" s="10"/>
      <c r="AU10" s="10"/>
      <c r="AV10" s="10"/>
      <c r="AW10" s="11">
        <f t="shared" si="2"/>
        <v>0</v>
      </c>
      <c r="AX10" s="12"/>
      <c r="AY10" s="12"/>
      <c r="AZ10" s="12"/>
      <c r="BA10" s="1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</row>
    <row r="11" spans="1:64" x14ac:dyDescent="0.2">
      <c r="A11">
        <v>5</v>
      </c>
      <c r="B11" t="s">
        <v>152</v>
      </c>
      <c r="C11" s="1"/>
      <c r="D11" s="1"/>
      <c r="E11" s="1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12"/>
      <c r="O11" s="12"/>
      <c r="P11" s="12"/>
      <c r="Q11" s="1"/>
      <c r="R11" s="1"/>
      <c r="S11" s="1"/>
      <c r="T11" s="1"/>
      <c r="U11" s="1"/>
      <c r="V11" s="1"/>
      <c r="W11" s="2"/>
      <c r="X11" s="10"/>
      <c r="Y11" s="10"/>
      <c r="Z11" s="10"/>
      <c r="AA11" s="10"/>
      <c r="AB11" s="10"/>
      <c r="AC11" s="10"/>
      <c r="AD11" s="10"/>
      <c r="AE11" s="11">
        <f t="shared" si="1"/>
        <v>0</v>
      </c>
      <c r="AF11" s="12"/>
      <c r="AG11" s="12"/>
      <c r="AH11" s="12"/>
      <c r="AI11" s="1"/>
      <c r="AJ11" s="1"/>
      <c r="AK11" s="1"/>
      <c r="AL11" s="1"/>
      <c r="AM11" s="1"/>
      <c r="AN11" s="1"/>
      <c r="AO11" s="3"/>
      <c r="AP11" s="10"/>
      <c r="AQ11" s="10"/>
      <c r="AR11" s="10"/>
      <c r="AS11" s="10"/>
      <c r="AT11" s="10"/>
      <c r="AU11" s="10"/>
      <c r="AV11" s="10"/>
      <c r="AW11" s="11">
        <f t="shared" si="2"/>
        <v>0</v>
      </c>
      <c r="AX11" s="12"/>
      <c r="AY11" s="12"/>
      <c r="AZ11" s="12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</row>
    <row r="12" spans="1:64" x14ac:dyDescent="0.2">
      <c r="A12" s="31">
        <v>6</v>
      </c>
      <c r="C12" s="1"/>
      <c r="D12" s="1"/>
      <c r="E12" s="1"/>
      <c r="F12" s="10"/>
      <c r="G12" s="10"/>
      <c r="H12" s="10"/>
      <c r="I12" s="10"/>
      <c r="J12" s="10"/>
      <c r="K12" s="10"/>
      <c r="L12" s="10"/>
      <c r="M12" s="11">
        <f t="shared" si="0"/>
        <v>0</v>
      </c>
      <c r="N12" s="12"/>
      <c r="O12" s="12"/>
      <c r="P12" s="12"/>
      <c r="Q12" s="1"/>
      <c r="R12" s="1"/>
      <c r="S12" s="1"/>
      <c r="T12" s="1"/>
      <c r="U12" s="1"/>
      <c r="V12" s="1"/>
      <c r="W12" s="2"/>
      <c r="X12" s="10"/>
      <c r="Y12" s="10"/>
      <c r="Z12" s="10"/>
      <c r="AA12" s="10"/>
      <c r="AB12" s="10"/>
      <c r="AC12" s="10"/>
      <c r="AD12" s="10"/>
      <c r="AE12" s="11">
        <f t="shared" si="1"/>
        <v>0</v>
      </c>
      <c r="AF12" s="12"/>
      <c r="AG12" s="12"/>
      <c r="AH12" s="12"/>
      <c r="AI12" s="1"/>
      <c r="AJ12" s="1"/>
      <c r="AK12" s="1"/>
      <c r="AL12" s="1"/>
      <c r="AM12" s="1"/>
      <c r="AN12" s="1"/>
      <c r="AO12" s="3"/>
      <c r="AP12" s="10"/>
      <c r="AQ12" s="10"/>
      <c r="AR12" s="10"/>
      <c r="AS12" s="10"/>
      <c r="AT12" s="10"/>
      <c r="AU12" s="10"/>
      <c r="AV12" s="10"/>
      <c r="AW12" s="11">
        <f t="shared" si="2"/>
        <v>0</v>
      </c>
      <c r="AX12" s="12"/>
      <c r="AY12" s="12"/>
      <c r="AZ12" s="12"/>
      <c r="BA12" s="1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</row>
    <row r="13" spans="1:64" x14ac:dyDescent="0.2">
      <c r="A13" s="17"/>
      <c r="C13" t="s">
        <v>141</v>
      </c>
      <c r="D13" t="s">
        <v>142</v>
      </c>
      <c r="E13" t="s">
        <v>70</v>
      </c>
      <c r="F13" s="1"/>
      <c r="G13" s="1"/>
      <c r="H13" s="1"/>
      <c r="I13" s="1"/>
      <c r="J13" s="1" t="s">
        <v>34</v>
      </c>
      <c r="K13" s="1"/>
      <c r="L13" s="1"/>
      <c r="M13" s="18">
        <f>SUM(M7:M12)</f>
        <v>0</v>
      </c>
      <c r="N13" s="18">
        <f>(M13/6)/7</f>
        <v>0</v>
      </c>
      <c r="O13" s="10"/>
      <c r="P13" s="18">
        <f>(N13*0.75)+(O13*0.25)</f>
        <v>0</v>
      </c>
      <c r="Q13" s="1"/>
      <c r="R13" s="10"/>
      <c r="S13" s="10"/>
      <c r="T13" s="10"/>
      <c r="U13" s="18">
        <f>(R13*0.25)+(S13*0.5)+(T13*0.25)</f>
        <v>0</v>
      </c>
      <c r="V13" s="18">
        <f>(P13+U13)/2</f>
        <v>0</v>
      </c>
      <c r="W13" s="2"/>
      <c r="X13" s="1"/>
      <c r="Y13" s="1"/>
      <c r="Z13" s="1"/>
      <c r="AA13" s="1"/>
      <c r="AB13" s="1" t="s">
        <v>34</v>
      </c>
      <c r="AC13" s="1"/>
      <c r="AD13" s="1"/>
      <c r="AE13" s="18">
        <f>SUM(AE7:AE12)</f>
        <v>0</v>
      </c>
      <c r="AF13" s="18">
        <f>(AE13/6)/7</f>
        <v>0</v>
      </c>
      <c r="AG13" s="10"/>
      <c r="AH13" s="18">
        <f>(AF13*0.75)+(AG13*0.25)</f>
        <v>0</v>
      </c>
      <c r="AI13" s="1"/>
      <c r="AJ13" s="10"/>
      <c r="AK13" s="10"/>
      <c r="AL13" s="10"/>
      <c r="AM13" s="18">
        <f>(AJ13*0.25)+(AK13*0.5)+(AL13*0.25)</f>
        <v>0</v>
      </c>
      <c r="AN13" s="18">
        <f>(AH13+AM13)/2</f>
        <v>0</v>
      </c>
      <c r="AO13" s="3"/>
      <c r="AP13" s="1"/>
      <c r="AQ13" s="1"/>
      <c r="AR13" s="1"/>
      <c r="AS13" s="1"/>
      <c r="AT13" s="1" t="s">
        <v>34</v>
      </c>
      <c r="AU13" s="1"/>
      <c r="AV13" s="1"/>
      <c r="AW13" s="18">
        <f>SUM(AW7:AW12)</f>
        <v>0</v>
      </c>
      <c r="AX13" s="18">
        <f>(AW13/6)/7</f>
        <v>0</v>
      </c>
      <c r="AY13" s="10"/>
      <c r="AZ13" s="18">
        <f>(AX13*0.75)+(AY13*0.25)</f>
        <v>0</v>
      </c>
      <c r="BA13" s="1"/>
      <c r="BB13" s="10"/>
      <c r="BC13" s="10"/>
      <c r="BD13" s="10"/>
      <c r="BE13" s="18">
        <f>(BB13*0.25)+(BC13*0.5)+(BD13*0.25)</f>
        <v>0</v>
      </c>
      <c r="BF13" s="18">
        <f>(AZ13+BE13)/2</f>
        <v>0</v>
      </c>
      <c r="BG13" s="16"/>
      <c r="BH13" s="18">
        <f>V13</f>
        <v>0</v>
      </c>
      <c r="BI13" s="18">
        <f>AN13</f>
        <v>0</v>
      </c>
      <c r="BJ13" s="18">
        <f>BF13</f>
        <v>0</v>
      </c>
      <c r="BK13" s="18">
        <f>AVERAGE(BH13:BJ13)</f>
        <v>0</v>
      </c>
    </row>
    <row r="14" spans="1:64" x14ac:dyDescent="0.2"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9" spans="2:2" x14ac:dyDescent="0.2">
      <c r="B19" s="20"/>
    </row>
  </sheetData>
  <mergeCells count="10">
    <mergeCell ref="BB3:BE3"/>
    <mergeCell ref="BH3:BK3"/>
    <mergeCell ref="H1:L1"/>
    <mergeCell ref="Z1:AD1"/>
    <mergeCell ref="AR1:AV1"/>
    <mergeCell ref="F3:P3"/>
    <mergeCell ref="R3:U3"/>
    <mergeCell ref="X3:AH3"/>
    <mergeCell ref="AJ3:AM3"/>
    <mergeCell ref="AP3:AZ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4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19.7109375" customWidth="1"/>
    <col min="3" max="3" width="26.28515625" customWidth="1"/>
    <col min="4" max="4" width="14" customWidth="1"/>
    <col min="5" max="5" width="14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3.140625" customWidth="1"/>
    <col min="23" max="33" width="5.7109375" customWidth="1"/>
    <col min="34" max="34" width="3.140625" customWidth="1"/>
    <col min="35" max="37" width="5.7109375" customWidth="1"/>
    <col min="38" max="38" width="6.7109375" customWidth="1"/>
    <col min="39" max="39" width="3.140625" customWidth="1"/>
    <col min="40" max="50" width="5.7109375" customWidth="1"/>
    <col min="51" max="51" width="3.140625" customWidth="1"/>
    <col min="52" max="54" width="5.7109375" customWidth="1"/>
    <col min="55" max="55" width="6.7109375" customWidth="1"/>
    <col min="56" max="56" width="3.140625" customWidth="1"/>
    <col min="57" max="60" width="6.7109375" customWidth="1"/>
    <col min="61" max="61" width="11.5703125" customWidth="1"/>
  </cols>
  <sheetData>
    <row r="1" spans="1:61" x14ac:dyDescent="0.2">
      <c r="A1" t="s">
        <v>35</v>
      </c>
      <c r="D1" t="s">
        <v>0</v>
      </c>
      <c r="E1" s="30" t="s">
        <v>250</v>
      </c>
      <c r="F1" s="19" t="s">
        <v>0</v>
      </c>
      <c r="G1" s="19"/>
      <c r="H1" s="61" t="str">
        <f>E1</f>
        <v>Angie Deeks</v>
      </c>
      <c r="I1" s="61"/>
      <c r="J1" s="61"/>
      <c r="K1" s="61"/>
      <c r="L1" s="61"/>
      <c r="M1" s="61"/>
      <c r="N1" s="19"/>
      <c r="O1" s="19"/>
      <c r="Q1" s="1"/>
      <c r="V1" s="2"/>
      <c r="W1" t="s">
        <v>1</v>
      </c>
      <c r="Y1" s="61" t="str">
        <f>E2</f>
        <v>Jenny Scott</v>
      </c>
      <c r="Z1" s="61"/>
      <c r="AA1" s="61"/>
      <c r="AB1" s="61"/>
      <c r="AC1" s="61"/>
      <c r="AD1" s="61"/>
      <c r="AE1" s="61"/>
      <c r="AF1" s="61"/>
      <c r="AH1" s="1"/>
      <c r="AM1" s="2"/>
      <c r="AN1" t="s">
        <v>2</v>
      </c>
      <c r="AP1" s="61">
        <f>E3</f>
        <v>0</v>
      </c>
      <c r="AQ1" s="61"/>
      <c r="AR1" s="61"/>
      <c r="AS1" s="61"/>
      <c r="AT1" s="61"/>
      <c r="AU1" s="61"/>
      <c r="AV1" s="61"/>
      <c r="AW1" s="61"/>
      <c r="AY1" s="1"/>
      <c r="BD1" s="2"/>
      <c r="BI1" s="4">
        <f ca="1">NOW()</f>
        <v>42145.371461458337</v>
      </c>
    </row>
    <row r="2" spans="1:61" x14ac:dyDescent="0.2">
      <c r="A2" s="5" t="s">
        <v>36</v>
      </c>
      <c r="B2" s="5"/>
      <c r="D2" t="s">
        <v>1</v>
      </c>
      <c r="E2" t="s">
        <v>249</v>
      </c>
      <c r="Q2" s="1"/>
      <c r="V2" s="2"/>
      <c r="AH2" s="1"/>
      <c r="AM2" s="2"/>
      <c r="AY2" s="1"/>
      <c r="BD2" s="2"/>
      <c r="BI2" s="6">
        <f ca="1">NOW()</f>
        <v>42145.371461458337</v>
      </c>
    </row>
    <row r="3" spans="1:61" x14ac:dyDescent="0.2">
      <c r="A3" t="s">
        <v>115</v>
      </c>
      <c r="C3" t="s">
        <v>114</v>
      </c>
      <c r="D3" t="s">
        <v>2</v>
      </c>
      <c r="Q3" s="1"/>
      <c r="V3" s="2"/>
      <c r="AH3" s="1"/>
      <c r="AM3" s="2"/>
      <c r="AY3" s="1"/>
      <c r="BD3" s="2"/>
    </row>
    <row r="4" spans="1:61" x14ac:dyDescent="0.2"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8"/>
      <c r="R4" s="60" t="s">
        <v>4</v>
      </c>
      <c r="S4" s="60"/>
      <c r="T4" s="60"/>
      <c r="U4" s="7" t="s">
        <v>96</v>
      </c>
      <c r="V4" s="2"/>
      <c r="W4" s="60" t="s">
        <v>3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8"/>
      <c r="AI4" s="60" t="s">
        <v>4</v>
      </c>
      <c r="AJ4" s="60"/>
      <c r="AK4" s="60"/>
      <c r="AL4" s="7" t="s">
        <v>96</v>
      </c>
      <c r="AM4" s="2"/>
      <c r="AN4" s="60" t="s">
        <v>3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8"/>
      <c r="AZ4" s="60" t="s">
        <v>4</v>
      </c>
      <c r="BA4" s="60"/>
      <c r="BB4" s="60"/>
      <c r="BC4" s="7" t="s">
        <v>96</v>
      </c>
      <c r="BD4" s="2"/>
      <c r="BE4" s="60" t="s">
        <v>94</v>
      </c>
      <c r="BF4" s="60"/>
      <c r="BG4" s="60"/>
      <c r="BH4" s="7" t="s">
        <v>108</v>
      </c>
    </row>
    <row r="5" spans="1:61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109</v>
      </c>
      <c r="J5" s="7" t="s">
        <v>110</v>
      </c>
      <c r="K5" s="7" t="s">
        <v>111</v>
      </c>
      <c r="L5" s="7" t="s">
        <v>19</v>
      </c>
      <c r="M5" s="7" t="s">
        <v>112</v>
      </c>
      <c r="N5" s="7" t="s">
        <v>85</v>
      </c>
      <c r="O5" s="7" t="s">
        <v>84</v>
      </c>
      <c r="P5" s="7" t="s">
        <v>23</v>
      </c>
      <c r="Q5" s="8"/>
      <c r="R5" s="7" t="s">
        <v>24</v>
      </c>
      <c r="S5" s="7" t="s">
        <v>113</v>
      </c>
      <c r="T5" s="7" t="s">
        <v>23</v>
      </c>
      <c r="U5" s="7" t="s">
        <v>27</v>
      </c>
      <c r="V5" s="9"/>
      <c r="W5" s="7" t="s">
        <v>13</v>
      </c>
      <c r="X5" s="7" t="s">
        <v>14</v>
      </c>
      <c r="Y5" s="7" t="s">
        <v>15</v>
      </c>
      <c r="Z5" s="7" t="s">
        <v>109</v>
      </c>
      <c r="AA5" s="7" t="s">
        <v>110</v>
      </c>
      <c r="AB5" s="7" t="s">
        <v>111</v>
      </c>
      <c r="AC5" s="7" t="s">
        <v>19</v>
      </c>
      <c r="AD5" s="7" t="s">
        <v>112</v>
      </c>
      <c r="AE5" s="7" t="s">
        <v>85</v>
      </c>
      <c r="AF5" s="7" t="s">
        <v>84</v>
      </c>
      <c r="AG5" s="7" t="s">
        <v>23</v>
      </c>
      <c r="AH5" s="8"/>
      <c r="AI5" s="7" t="s">
        <v>24</v>
      </c>
      <c r="AJ5" s="7" t="s">
        <v>113</v>
      </c>
      <c r="AK5" s="7" t="s">
        <v>23</v>
      </c>
      <c r="AL5" s="7" t="s">
        <v>27</v>
      </c>
      <c r="AM5" s="9"/>
      <c r="AN5" s="7" t="s">
        <v>13</v>
      </c>
      <c r="AO5" s="7" t="s">
        <v>14</v>
      </c>
      <c r="AP5" s="7" t="s">
        <v>15</v>
      </c>
      <c r="AQ5" s="7" t="s">
        <v>109</v>
      </c>
      <c r="AR5" s="7" t="s">
        <v>110</v>
      </c>
      <c r="AS5" s="7" t="s">
        <v>111</v>
      </c>
      <c r="AT5" s="7" t="s">
        <v>19</v>
      </c>
      <c r="AU5" s="7" t="s">
        <v>112</v>
      </c>
      <c r="AV5" s="7" t="s">
        <v>85</v>
      </c>
      <c r="AW5" s="7" t="s">
        <v>84</v>
      </c>
      <c r="AX5" s="7" t="s">
        <v>23</v>
      </c>
      <c r="AY5" s="8"/>
      <c r="AZ5" s="7" t="s">
        <v>24</v>
      </c>
      <c r="BA5" s="7" t="s">
        <v>113</v>
      </c>
      <c r="BB5" s="7" t="s">
        <v>23</v>
      </c>
      <c r="BC5" s="7" t="s">
        <v>27</v>
      </c>
      <c r="BD5" s="9"/>
      <c r="BE5" s="7" t="s">
        <v>28</v>
      </c>
      <c r="BF5" s="7" t="s">
        <v>29</v>
      </c>
      <c r="BG5" s="7" t="s">
        <v>30</v>
      </c>
      <c r="BH5" s="7" t="s">
        <v>23</v>
      </c>
      <c r="BI5" s="7" t="s">
        <v>74</v>
      </c>
    </row>
    <row r="6" spans="1:61" x14ac:dyDescent="0.2">
      <c r="Q6" s="1"/>
      <c r="V6" s="2"/>
      <c r="AH6" s="1"/>
      <c r="AM6" s="2"/>
      <c r="AY6" s="1"/>
      <c r="BD6" s="2"/>
    </row>
    <row r="7" spans="1:61" x14ac:dyDescent="0.2">
      <c r="A7" s="31">
        <v>45</v>
      </c>
      <c r="B7" t="s">
        <v>126</v>
      </c>
      <c r="C7" t="s">
        <v>65</v>
      </c>
      <c r="D7" t="s">
        <v>66</v>
      </c>
      <c r="E7" t="s">
        <v>67</v>
      </c>
      <c r="F7" s="10">
        <v>4.5</v>
      </c>
      <c r="G7" s="10">
        <v>5.3</v>
      </c>
      <c r="H7" s="10">
        <v>5.5</v>
      </c>
      <c r="I7" s="10">
        <v>5.3</v>
      </c>
      <c r="J7" s="10">
        <v>6</v>
      </c>
      <c r="K7" s="10">
        <v>5.5</v>
      </c>
      <c r="L7" s="10">
        <v>5.3</v>
      </c>
      <c r="M7" s="10">
        <v>5</v>
      </c>
      <c r="N7" s="25">
        <f t="shared" ref="N7:N14" si="0">SUM(F7:M7)</f>
        <v>42.4</v>
      </c>
      <c r="O7" s="26">
        <f t="shared" ref="O7:O14" si="1">N7/8</f>
        <v>5.3</v>
      </c>
      <c r="P7" s="11">
        <f t="shared" ref="P7:P14" si="2">O7</f>
        <v>5.3</v>
      </c>
      <c r="Q7" s="1"/>
      <c r="R7" s="10">
        <v>4.5</v>
      </c>
      <c r="S7" s="10">
        <v>6.4</v>
      </c>
      <c r="T7" s="18">
        <f t="shared" ref="T7:T14" si="3">(R7*0.25)+(S7*0.75)</f>
        <v>5.9250000000000007</v>
      </c>
      <c r="U7" s="18">
        <f t="shared" ref="U7:U14" si="4">(P7+T7)/2</f>
        <v>5.6125000000000007</v>
      </c>
      <c r="V7" s="2"/>
      <c r="W7" s="10">
        <v>5.5</v>
      </c>
      <c r="X7" s="10">
        <v>6</v>
      </c>
      <c r="Y7" s="10">
        <v>5.5</v>
      </c>
      <c r="Z7" s="10">
        <v>6</v>
      </c>
      <c r="AA7" s="10">
        <v>6</v>
      </c>
      <c r="AB7" s="10">
        <v>6</v>
      </c>
      <c r="AC7" s="10">
        <v>6.5</v>
      </c>
      <c r="AD7" s="10">
        <v>7</v>
      </c>
      <c r="AE7" s="25">
        <f t="shared" ref="AE7:AE14" si="5">SUM(W7:AD7)</f>
        <v>48.5</v>
      </c>
      <c r="AF7" s="26">
        <f t="shared" ref="AF7:AF14" si="6">AE7/8</f>
        <v>6.0625</v>
      </c>
      <c r="AG7" s="11">
        <f t="shared" ref="AG7:AG14" si="7">AF7</f>
        <v>6.0625</v>
      </c>
      <c r="AH7" s="1"/>
      <c r="AI7" s="10">
        <v>6</v>
      </c>
      <c r="AJ7" s="10">
        <v>6.4</v>
      </c>
      <c r="AK7" s="18">
        <f t="shared" ref="AK7:AK14" si="8">(AI7*0.25)+(AJ7*0.75)</f>
        <v>6.3000000000000007</v>
      </c>
      <c r="AL7" s="18">
        <f t="shared" ref="AL7:AL14" si="9">(AG7+AK7)/2</f>
        <v>6.1812500000000004</v>
      </c>
      <c r="AM7" s="2"/>
      <c r="AN7" s="10"/>
      <c r="AO7" s="10"/>
      <c r="AP7" s="10"/>
      <c r="AQ7" s="10"/>
      <c r="AR7" s="10"/>
      <c r="AS7" s="10"/>
      <c r="AT7" s="10"/>
      <c r="AU7" s="10"/>
      <c r="AV7" s="25">
        <f t="shared" ref="AV7:AV14" si="10">SUM(AN7:AU7)</f>
        <v>0</v>
      </c>
      <c r="AW7" s="26">
        <f t="shared" ref="AW7:AW14" si="11">AV7/8</f>
        <v>0</v>
      </c>
      <c r="AX7" s="11">
        <f t="shared" ref="AX7:AX14" si="12">AW7</f>
        <v>0</v>
      </c>
      <c r="AY7" s="1"/>
      <c r="AZ7" s="10"/>
      <c r="BA7" s="10"/>
      <c r="BB7" s="18">
        <f t="shared" ref="BB7:BB14" si="13">(AZ7*0.25)+(BA7*0.75)</f>
        <v>0</v>
      </c>
      <c r="BC7" s="18">
        <f t="shared" ref="BC7:BC14" si="14">(AX7+BB7)/2</f>
        <v>0</v>
      </c>
      <c r="BD7" s="2"/>
      <c r="BE7" s="18">
        <f t="shared" ref="BE7:BE14" si="15">U7</f>
        <v>5.6125000000000007</v>
      </c>
      <c r="BF7" s="18">
        <f t="shared" ref="BF7:BF14" si="16">AL7</f>
        <v>6.1812500000000004</v>
      </c>
      <c r="BG7" s="18"/>
      <c r="BH7" s="18">
        <f t="shared" ref="BH7:BH14" si="17">AVERAGE(BE7:BG7)</f>
        <v>5.8968750000000005</v>
      </c>
      <c r="BI7">
        <v>1</v>
      </c>
    </row>
    <row r="8" spans="1:61" x14ac:dyDescent="0.2">
      <c r="A8" s="31">
        <v>60</v>
      </c>
      <c r="B8" t="s">
        <v>57</v>
      </c>
      <c r="C8" t="s">
        <v>68</v>
      </c>
      <c r="D8" t="s">
        <v>69</v>
      </c>
      <c r="E8" t="s">
        <v>70</v>
      </c>
      <c r="F8" s="10">
        <v>4.8</v>
      </c>
      <c r="G8" s="10">
        <v>5</v>
      </c>
      <c r="H8" s="10">
        <v>6.5</v>
      </c>
      <c r="I8" s="10">
        <v>6</v>
      </c>
      <c r="J8" s="10">
        <v>6</v>
      </c>
      <c r="K8" s="10">
        <v>6</v>
      </c>
      <c r="L8" s="10">
        <v>5.2</v>
      </c>
      <c r="M8" s="10">
        <v>4</v>
      </c>
      <c r="N8" s="25">
        <f t="shared" si="0"/>
        <v>43.5</v>
      </c>
      <c r="O8" s="26">
        <f t="shared" si="1"/>
        <v>5.4375</v>
      </c>
      <c r="P8" s="11">
        <f t="shared" si="2"/>
        <v>5.4375</v>
      </c>
      <c r="Q8" s="1"/>
      <c r="R8" s="10">
        <v>3.8</v>
      </c>
      <c r="S8" s="10">
        <v>7.4</v>
      </c>
      <c r="T8" s="18">
        <f t="shared" si="3"/>
        <v>6.5000000000000009</v>
      </c>
      <c r="U8" s="18">
        <f t="shared" si="4"/>
        <v>5.96875</v>
      </c>
      <c r="V8" s="2"/>
      <c r="W8" s="10">
        <v>4</v>
      </c>
      <c r="X8" s="10">
        <v>5.5</v>
      </c>
      <c r="Y8" s="10">
        <v>5.5</v>
      </c>
      <c r="Z8" s="10">
        <v>6</v>
      </c>
      <c r="AA8" s="10">
        <v>6</v>
      </c>
      <c r="AB8" s="10">
        <v>6.5</v>
      </c>
      <c r="AC8" s="10">
        <v>0</v>
      </c>
      <c r="AD8" s="10">
        <v>5.5</v>
      </c>
      <c r="AE8" s="25">
        <f t="shared" si="5"/>
        <v>39</v>
      </c>
      <c r="AF8" s="26">
        <f t="shared" si="6"/>
        <v>4.875</v>
      </c>
      <c r="AG8" s="11">
        <f t="shared" si="7"/>
        <v>4.875</v>
      </c>
      <c r="AH8" s="1"/>
      <c r="AI8" s="10">
        <v>5.2</v>
      </c>
      <c r="AJ8" s="10">
        <v>6.2</v>
      </c>
      <c r="AK8" s="18">
        <f t="shared" si="8"/>
        <v>5.95</v>
      </c>
      <c r="AL8" s="18">
        <f t="shared" si="9"/>
        <v>5.4124999999999996</v>
      </c>
      <c r="AM8" s="2"/>
      <c r="AN8" s="10"/>
      <c r="AO8" s="10"/>
      <c r="AP8" s="10"/>
      <c r="AQ8" s="10"/>
      <c r="AR8" s="10"/>
      <c r="AS8" s="10"/>
      <c r="AT8" s="10"/>
      <c r="AU8" s="10"/>
      <c r="AV8" s="25">
        <f t="shared" si="10"/>
        <v>0</v>
      </c>
      <c r="AW8" s="26">
        <f t="shared" si="11"/>
        <v>0</v>
      </c>
      <c r="AX8" s="11">
        <f t="shared" si="12"/>
        <v>0</v>
      </c>
      <c r="AY8" s="1"/>
      <c r="AZ8" s="10"/>
      <c r="BA8" s="10"/>
      <c r="BB8" s="18">
        <f t="shared" si="13"/>
        <v>0</v>
      </c>
      <c r="BC8" s="18">
        <f t="shared" si="14"/>
        <v>0</v>
      </c>
      <c r="BD8" s="2"/>
      <c r="BE8" s="18">
        <f t="shared" si="15"/>
        <v>5.96875</v>
      </c>
      <c r="BF8" s="18">
        <f t="shared" si="16"/>
        <v>5.4124999999999996</v>
      </c>
      <c r="BG8" s="18"/>
      <c r="BH8" s="18">
        <f t="shared" si="17"/>
        <v>5.6906249999999998</v>
      </c>
      <c r="BI8">
        <v>2</v>
      </c>
    </row>
    <row r="9" spans="1:61" x14ac:dyDescent="0.2">
      <c r="A9" s="31">
        <v>49</v>
      </c>
      <c r="B9" t="s">
        <v>51</v>
      </c>
      <c r="C9" t="s">
        <v>65</v>
      </c>
      <c r="D9" t="s">
        <v>66</v>
      </c>
      <c r="E9" t="s">
        <v>67</v>
      </c>
      <c r="F9" s="10">
        <v>4</v>
      </c>
      <c r="G9" s="10">
        <v>4.8</v>
      </c>
      <c r="H9" s="10">
        <v>5.8</v>
      </c>
      <c r="I9" s="10">
        <v>6</v>
      </c>
      <c r="J9" s="10">
        <v>5.5</v>
      </c>
      <c r="K9" s="10">
        <v>5</v>
      </c>
      <c r="L9" s="10">
        <v>5.5</v>
      </c>
      <c r="M9" s="10">
        <v>4.8</v>
      </c>
      <c r="N9" s="25">
        <f t="shared" si="0"/>
        <v>41.4</v>
      </c>
      <c r="O9" s="26">
        <f t="shared" si="1"/>
        <v>5.1749999999999998</v>
      </c>
      <c r="P9" s="11">
        <f t="shared" si="2"/>
        <v>5.1749999999999998</v>
      </c>
      <c r="Q9" s="1"/>
      <c r="R9" s="10">
        <v>4.9000000000000004</v>
      </c>
      <c r="S9" s="10">
        <v>6.6</v>
      </c>
      <c r="T9" s="18">
        <f t="shared" si="3"/>
        <v>6.1749999999999989</v>
      </c>
      <c r="U9" s="18">
        <f t="shared" si="4"/>
        <v>5.6749999999999989</v>
      </c>
      <c r="V9" s="2"/>
      <c r="W9" s="10">
        <v>4</v>
      </c>
      <c r="X9" s="10">
        <v>4.5</v>
      </c>
      <c r="Y9" s="10">
        <v>4.5</v>
      </c>
      <c r="Z9" s="10">
        <v>5.5</v>
      </c>
      <c r="AA9" s="10">
        <v>5</v>
      </c>
      <c r="AB9" s="10">
        <v>4.5</v>
      </c>
      <c r="AC9" s="10">
        <v>5.5</v>
      </c>
      <c r="AD9" s="10">
        <v>6</v>
      </c>
      <c r="AE9" s="25">
        <f t="shared" si="5"/>
        <v>39.5</v>
      </c>
      <c r="AF9" s="26">
        <f t="shared" si="6"/>
        <v>4.9375</v>
      </c>
      <c r="AG9" s="11">
        <f t="shared" si="7"/>
        <v>4.9375</v>
      </c>
      <c r="AH9" s="1"/>
      <c r="AI9" s="10">
        <v>6.2</v>
      </c>
      <c r="AJ9" s="10">
        <v>5.9</v>
      </c>
      <c r="AK9" s="18">
        <f t="shared" si="8"/>
        <v>5.9750000000000005</v>
      </c>
      <c r="AL9" s="18">
        <f t="shared" si="9"/>
        <v>5.4562500000000007</v>
      </c>
      <c r="AM9" s="2"/>
      <c r="AN9" s="10"/>
      <c r="AO9" s="10"/>
      <c r="AP9" s="10"/>
      <c r="AQ9" s="10"/>
      <c r="AR9" s="10"/>
      <c r="AS9" s="10"/>
      <c r="AT9" s="10"/>
      <c r="AU9" s="10"/>
      <c r="AV9" s="25">
        <f t="shared" si="10"/>
        <v>0</v>
      </c>
      <c r="AW9" s="26">
        <f t="shared" si="11"/>
        <v>0</v>
      </c>
      <c r="AX9" s="11">
        <f t="shared" si="12"/>
        <v>0</v>
      </c>
      <c r="AY9" s="1"/>
      <c r="AZ9" s="10"/>
      <c r="BA9" s="10"/>
      <c r="BB9" s="18">
        <f t="shared" si="13"/>
        <v>0</v>
      </c>
      <c r="BC9" s="18">
        <f t="shared" si="14"/>
        <v>0</v>
      </c>
      <c r="BD9" s="2"/>
      <c r="BE9" s="18">
        <f t="shared" si="15"/>
        <v>5.6749999999999989</v>
      </c>
      <c r="BF9" s="18">
        <f t="shared" si="16"/>
        <v>5.4562500000000007</v>
      </c>
      <c r="BG9" s="18"/>
      <c r="BH9" s="18">
        <f t="shared" si="17"/>
        <v>5.5656249999999998</v>
      </c>
      <c r="BI9">
        <v>3</v>
      </c>
    </row>
    <row r="10" spans="1:61" x14ac:dyDescent="0.2">
      <c r="A10" s="31">
        <v>80</v>
      </c>
      <c r="B10" t="s">
        <v>127</v>
      </c>
      <c r="C10" t="s">
        <v>65</v>
      </c>
      <c r="D10" t="s">
        <v>66</v>
      </c>
      <c r="E10" t="s">
        <v>67</v>
      </c>
      <c r="F10" s="10">
        <v>4</v>
      </c>
      <c r="G10" s="10">
        <v>4.5</v>
      </c>
      <c r="H10" s="10">
        <v>5.3</v>
      </c>
      <c r="I10" s="10">
        <v>6</v>
      </c>
      <c r="J10" s="10">
        <v>4.5</v>
      </c>
      <c r="K10" s="10">
        <v>4.5</v>
      </c>
      <c r="L10" s="10">
        <v>6</v>
      </c>
      <c r="M10" s="10">
        <v>4</v>
      </c>
      <c r="N10" s="25">
        <f t="shared" si="0"/>
        <v>38.799999999999997</v>
      </c>
      <c r="O10" s="26">
        <f t="shared" si="1"/>
        <v>4.8499999999999996</v>
      </c>
      <c r="P10" s="11">
        <f t="shared" si="2"/>
        <v>4.8499999999999996</v>
      </c>
      <c r="Q10" s="1"/>
      <c r="R10" s="10">
        <v>3.8</v>
      </c>
      <c r="S10" s="10">
        <v>7.5</v>
      </c>
      <c r="T10" s="18">
        <f t="shared" si="3"/>
        <v>6.5750000000000002</v>
      </c>
      <c r="U10" s="18">
        <f t="shared" si="4"/>
        <v>5.7125000000000004</v>
      </c>
      <c r="V10" s="2"/>
      <c r="W10" s="10">
        <v>4</v>
      </c>
      <c r="X10" s="10">
        <v>4</v>
      </c>
      <c r="Y10" s="10">
        <v>6</v>
      </c>
      <c r="Z10" s="10">
        <v>5</v>
      </c>
      <c r="AA10" s="10">
        <v>4.5</v>
      </c>
      <c r="AB10" s="10">
        <v>4</v>
      </c>
      <c r="AC10" s="10">
        <v>5.5</v>
      </c>
      <c r="AD10" s="10">
        <v>6</v>
      </c>
      <c r="AE10" s="25">
        <f t="shared" si="5"/>
        <v>39</v>
      </c>
      <c r="AF10" s="26">
        <f t="shared" si="6"/>
        <v>4.875</v>
      </c>
      <c r="AG10" s="11">
        <f t="shared" si="7"/>
        <v>4.875</v>
      </c>
      <c r="AH10" s="1"/>
      <c r="AI10" s="10">
        <v>4.5</v>
      </c>
      <c r="AJ10" s="10">
        <v>6</v>
      </c>
      <c r="AK10" s="18">
        <f t="shared" si="8"/>
        <v>5.625</v>
      </c>
      <c r="AL10" s="18">
        <f t="shared" si="9"/>
        <v>5.25</v>
      </c>
      <c r="AM10" s="2"/>
      <c r="AN10" s="10"/>
      <c r="AO10" s="10"/>
      <c r="AP10" s="10"/>
      <c r="AQ10" s="10"/>
      <c r="AR10" s="10"/>
      <c r="AS10" s="10"/>
      <c r="AT10" s="10"/>
      <c r="AU10" s="10"/>
      <c r="AV10" s="25">
        <f t="shared" si="10"/>
        <v>0</v>
      </c>
      <c r="AW10" s="26">
        <f t="shared" si="11"/>
        <v>0</v>
      </c>
      <c r="AX10" s="11">
        <f t="shared" si="12"/>
        <v>0</v>
      </c>
      <c r="AY10" s="1"/>
      <c r="AZ10" s="10"/>
      <c r="BA10" s="10"/>
      <c r="BB10" s="18">
        <f t="shared" si="13"/>
        <v>0</v>
      </c>
      <c r="BC10" s="18">
        <f t="shared" si="14"/>
        <v>0</v>
      </c>
      <c r="BD10" s="2"/>
      <c r="BE10" s="18">
        <f t="shared" si="15"/>
        <v>5.7125000000000004</v>
      </c>
      <c r="BF10" s="18">
        <f t="shared" si="16"/>
        <v>5.25</v>
      </c>
      <c r="BG10" s="18"/>
      <c r="BH10" s="18">
        <f t="shared" si="17"/>
        <v>5.4812500000000002</v>
      </c>
      <c r="BI10">
        <v>4</v>
      </c>
    </row>
    <row r="11" spans="1:61" x14ac:dyDescent="0.2">
      <c r="A11" s="31">
        <v>57</v>
      </c>
      <c r="B11" t="s">
        <v>54</v>
      </c>
      <c r="C11" t="s">
        <v>68</v>
      </c>
      <c r="D11" t="s">
        <v>69</v>
      </c>
      <c r="E11" t="s">
        <v>70</v>
      </c>
      <c r="F11" s="10">
        <v>4</v>
      </c>
      <c r="G11" s="10">
        <v>5</v>
      </c>
      <c r="H11" s="10">
        <v>4.5</v>
      </c>
      <c r="I11" s="10">
        <v>6</v>
      </c>
      <c r="J11" s="10">
        <v>5.5</v>
      </c>
      <c r="K11" s="10">
        <v>5.3</v>
      </c>
      <c r="L11" s="10">
        <v>4.8</v>
      </c>
      <c r="M11" s="10">
        <v>4</v>
      </c>
      <c r="N11" s="25">
        <f t="shared" si="0"/>
        <v>39.1</v>
      </c>
      <c r="O11" s="26">
        <f t="shared" si="1"/>
        <v>4.8875000000000002</v>
      </c>
      <c r="P11" s="11">
        <f t="shared" si="2"/>
        <v>4.8875000000000002</v>
      </c>
      <c r="Q11" s="1"/>
      <c r="R11" s="10">
        <v>4.5</v>
      </c>
      <c r="S11" s="10">
        <v>7.1</v>
      </c>
      <c r="T11" s="18">
        <f t="shared" si="3"/>
        <v>6.4499999999999993</v>
      </c>
      <c r="U11" s="18">
        <f t="shared" si="4"/>
        <v>5.6687499999999993</v>
      </c>
      <c r="V11" s="2"/>
      <c r="W11" s="10">
        <v>4</v>
      </c>
      <c r="X11" s="10">
        <v>4.5</v>
      </c>
      <c r="Y11" s="10">
        <v>5</v>
      </c>
      <c r="Z11" s="10">
        <v>5</v>
      </c>
      <c r="AA11" s="10">
        <v>3</v>
      </c>
      <c r="AB11" s="10">
        <v>4</v>
      </c>
      <c r="AC11" s="10">
        <v>5.5</v>
      </c>
      <c r="AD11" s="10">
        <v>5</v>
      </c>
      <c r="AE11" s="25">
        <f t="shared" si="5"/>
        <v>36</v>
      </c>
      <c r="AF11" s="26">
        <f t="shared" si="6"/>
        <v>4.5</v>
      </c>
      <c r="AG11" s="11">
        <f t="shared" si="7"/>
        <v>4.5</v>
      </c>
      <c r="AH11" s="1"/>
      <c r="AI11" s="10">
        <v>4.8</v>
      </c>
      <c r="AJ11" s="10">
        <v>5.8</v>
      </c>
      <c r="AK11" s="18">
        <f t="shared" si="8"/>
        <v>5.55</v>
      </c>
      <c r="AL11" s="18">
        <f t="shared" si="9"/>
        <v>5.0250000000000004</v>
      </c>
      <c r="AM11" s="2"/>
      <c r="AN11" s="10"/>
      <c r="AO11" s="10"/>
      <c r="AP11" s="10"/>
      <c r="AQ11" s="10"/>
      <c r="AR11" s="10"/>
      <c r="AS11" s="10"/>
      <c r="AT11" s="10"/>
      <c r="AU11" s="10"/>
      <c r="AV11" s="25">
        <f t="shared" si="10"/>
        <v>0</v>
      </c>
      <c r="AW11" s="26">
        <f t="shared" si="11"/>
        <v>0</v>
      </c>
      <c r="AX11" s="11">
        <f t="shared" si="12"/>
        <v>0</v>
      </c>
      <c r="AY11" s="1"/>
      <c r="AZ11" s="10"/>
      <c r="BA11" s="10"/>
      <c r="BB11" s="18">
        <f t="shared" si="13"/>
        <v>0</v>
      </c>
      <c r="BC11" s="18">
        <f t="shared" si="14"/>
        <v>0</v>
      </c>
      <c r="BD11" s="2"/>
      <c r="BE11" s="18">
        <f t="shared" si="15"/>
        <v>5.6687499999999993</v>
      </c>
      <c r="BF11" s="18">
        <f t="shared" si="16"/>
        <v>5.0250000000000004</v>
      </c>
      <c r="BG11" s="18"/>
      <c r="BH11" s="18">
        <f t="shared" si="17"/>
        <v>5.3468749999999998</v>
      </c>
      <c r="BI11">
        <v>5</v>
      </c>
    </row>
    <row r="12" spans="1:61" x14ac:dyDescent="0.2">
      <c r="A12" s="31">
        <v>56</v>
      </c>
      <c r="B12" t="s">
        <v>56</v>
      </c>
      <c r="C12" t="s">
        <v>68</v>
      </c>
      <c r="D12" t="s">
        <v>69</v>
      </c>
      <c r="E12" t="s">
        <v>70</v>
      </c>
      <c r="F12" s="10">
        <v>4.5</v>
      </c>
      <c r="G12" s="10">
        <v>6</v>
      </c>
      <c r="H12" s="10">
        <v>4</v>
      </c>
      <c r="I12" s="10">
        <v>5.3</v>
      </c>
      <c r="J12" s="10">
        <v>5.5</v>
      </c>
      <c r="K12" s="10">
        <v>5.5</v>
      </c>
      <c r="L12" s="10">
        <v>6</v>
      </c>
      <c r="M12" s="10">
        <v>4</v>
      </c>
      <c r="N12" s="25">
        <f t="shared" si="0"/>
        <v>40.799999999999997</v>
      </c>
      <c r="O12" s="26">
        <f t="shared" si="1"/>
        <v>5.0999999999999996</v>
      </c>
      <c r="P12" s="11">
        <f t="shared" si="2"/>
        <v>5.0999999999999996</v>
      </c>
      <c r="Q12" s="1"/>
      <c r="R12" s="10">
        <v>3.7</v>
      </c>
      <c r="S12" s="10">
        <v>7</v>
      </c>
      <c r="T12" s="18">
        <f t="shared" si="3"/>
        <v>6.1749999999999998</v>
      </c>
      <c r="U12" s="18">
        <f t="shared" si="4"/>
        <v>5.6374999999999993</v>
      </c>
      <c r="V12" s="2"/>
      <c r="W12" s="10">
        <v>5.5</v>
      </c>
      <c r="X12" s="10">
        <v>5.5</v>
      </c>
      <c r="Y12" s="10">
        <v>4.5</v>
      </c>
      <c r="Z12" s="10">
        <v>5.5</v>
      </c>
      <c r="AA12" s="10">
        <v>4.5</v>
      </c>
      <c r="AB12" s="10">
        <v>5.5</v>
      </c>
      <c r="AC12" s="10">
        <v>6</v>
      </c>
      <c r="AD12" s="10">
        <v>4.5</v>
      </c>
      <c r="AE12" s="25">
        <f t="shared" si="5"/>
        <v>41.5</v>
      </c>
      <c r="AF12" s="26">
        <f t="shared" si="6"/>
        <v>5.1875</v>
      </c>
      <c r="AG12" s="11">
        <f t="shared" si="7"/>
        <v>5.1875</v>
      </c>
      <c r="AH12" s="1"/>
      <c r="AI12" s="10">
        <v>4.2</v>
      </c>
      <c r="AJ12" s="10">
        <v>5.0999999999999996</v>
      </c>
      <c r="AK12" s="18">
        <f t="shared" si="8"/>
        <v>4.875</v>
      </c>
      <c r="AL12" s="18">
        <f t="shared" si="9"/>
        <v>5.03125</v>
      </c>
      <c r="AM12" s="2"/>
      <c r="AN12" s="10"/>
      <c r="AO12" s="10"/>
      <c r="AP12" s="10"/>
      <c r="AQ12" s="10"/>
      <c r="AR12" s="10"/>
      <c r="AS12" s="10"/>
      <c r="AT12" s="10"/>
      <c r="AU12" s="10"/>
      <c r="AV12" s="25">
        <f t="shared" si="10"/>
        <v>0</v>
      </c>
      <c r="AW12" s="26">
        <f t="shared" si="11"/>
        <v>0</v>
      </c>
      <c r="AX12" s="11">
        <f t="shared" si="12"/>
        <v>0</v>
      </c>
      <c r="AY12" s="1"/>
      <c r="AZ12" s="10"/>
      <c r="BA12" s="10"/>
      <c r="BB12" s="18">
        <f t="shared" si="13"/>
        <v>0</v>
      </c>
      <c r="BC12" s="18">
        <f t="shared" si="14"/>
        <v>0</v>
      </c>
      <c r="BD12" s="2"/>
      <c r="BE12" s="18">
        <f t="shared" si="15"/>
        <v>5.6374999999999993</v>
      </c>
      <c r="BF12" s="18">
        <f t="shared" si="16"/>
        <v>5.03125</v>
      </c>
      <c r="BG12" s="18"/>
      <c r="BH12" s="18">
        <f t="shared" si="17"/>
        <v>5.3343749999999996</v>
      </c>
      <c r="BI12">
        <v>6</v>
      </c>
    </row>
    <row r="13" spans="1:61" x14ac:dyDescent="0.2">
      <c r="A13" s="31">
        <v>2</v>
      </c>
      <c r="B13" t="s">
        <v>39</v>
      </c>
      <c r="C13" s="30" t="s">
        <v>163</v>
      </c>
      <c r="D13" s="30" t="s">
        <v>66</v>
      </c>
      <c r="E13" t="s">
        <v>46</v>
      </c>
      <c r="F13" s="10">
        <v>4</v>
      </c>
      <c r="G13" s="10">
        <v>4.5</v>
      </c>
      <c r="H13" s="10">
        <v>4.5</v>
      </c>
      <c r="I13" s="10">
        <v>5.5</v>
      </c>
      <c r="J13" s="10">
        <v>5.5</v>
      </c>
      <c r="K13" s="10">
        <v>5</v>
      </c>
      <c r="L13" s="10">
        <v>5</v>
      </c>
      <c r="M13" s="10">
        <v>5</v>
      </c>
      <c r="N13" s="25">
        <f t="shared" si="0"/>
        <v>39</v>
      </c>
      <c r="O13" s="26">
        <f t="shared" si="1"/>
        <v>4.875</v>
      </c>
      <c r="P13" s="11">
        <f t="shared" si="2"/>
        <v>4.875</v>
      </c>
      <c r="Q13" s="1"/>
      <c r="R13" s="10">
        <v>4.0999999999999996</v>
      </c>
      <c r="S13" s="10">
        <v>6.4</v>
      </c>
      <c r="T13" s="18">
        <f t="shared" si="3"/>
        <v>5.8250000000000011</v>
      </c>
      <c r="U13" s="18">
        <f t="shared" si="4"/>
        <v>5.3500000000000005</v>
      </c>
      <c r="V13" s="2"/>
      <c r="W13" s="10">
        <v>4.5</v>
      </c>
      <c r="X13" s="10">
        <v>5</v>
      </c>
      <c r="Y13" s="10">
        <v>4</v>
      </c>
      <c r="Z13" s="10">
        <v>6</v>
      </c>
      <c r="AA13" s="10">
        <v>4.5</v>
      </c>
      <c r="AB13" s="10">
        <v>4</v>
      </c>
      <c r="AC13" s="10">
        <v>5.5</v>
      </c>
      <c r="AD13" s="10">
        <v>5</v>
      </c>
      <c r="AE13" s="25">
        <f t="shared" si="5"/>
        <v>38.5</v>
      </c>
      <c r="AF13" s="26">
        <f t="shared" si="6"/>
        <v>4.8125</v>
      </c>
      <c r="AG13" s="11">
        <f t="shared" si="7"/>
        <v>4.8125</v>
      </c>
      <c r="AH13" s="1"/>
      <c r="AI13" s="10">
        <v>4.2</v>
      </c>
      <c r="AJ13" s="10">
        <v>5.2</v>
      </c>
      <c r="AK13" s="18">
        <f t="shared" si="8"/>
        <v>4.95</v>
      </c>
      <c r="AL13" s="18">
        <f t="shared" si="9"/>
        <v>4.8812499999999996</v>
      </c>
      <c r="AM13" s="2"/>
      <c r="AN13" s="10"/>
      <c r="AO13" s="10"/>
      <c r="AP13" s="10"/>
      <c r="AQ13" s="10"/>
      <c r="AR13" s="10"/>
      <c r="AS13" s="10"/>
      <c r="AT13" s="10"/>
      <c r="AU13" s="10"/>
      <c r="AV13" s="25">
        <f t="shared" si="10"/>
        <v>0</v>
      </c>
      <c r="AW13" s="26">
        <f t="shared" si="11"/>
        <v>0</v>
      </c>
      <c r="AX13" s="11">
        <f t="shared" si="12"/>
        <v>0</v>
      </c>
      <c r="AY13" s="1"/>
      <c r="AZ13" s="10"/>
      <c r="BA13" s="10"/>
      <c r="BB13" s="18">
        <f t="shared" si="13"/>
        <v>0</v>
      </c>
      <c r="BC13" s="18">
        <f t="shared" si="14"/>
        <v>0</v>
      </c>
      <c r="BD13" s="2"/>
      <c r="BE13" s="18">
        <f t="shared" si="15"/>
        <v>5.3500000000000005</v>
      </c>
      <c r="BF13" s="18">
        <f t="shared" si="16"/>
        <v>4.8812499999999996</v>
      </c>
      <c r="BG13" s="18"/>
      <c r="BH13" s="18">
        <f t="shared" si="17"/>
        <v>5.1156249999999996</v>
      </c>
    </row>
    <row r="14" spans="1:61" x14ac:dyDescent="0.2">
      <c r="A14" s="31">
        <v>1</v>
      </c>
      <c r="B14" t="s">
        <v>125</v>
      </c>
      <c r="C14" s="30" t="s">
        <v>163</v>
      </c>
      <c r="D14" s="30" t="s">
        <v>66</v>
      </c>
      <c r="E14" t="s">
        <v>46</v>
      </c>
      <c r="F14" s="10">
        <v>3.5</v>
      </c>
      <c r="G14" s="10">
        <v>5</v>
      </c>
      <c r="H14" s="10">
        <v>4.5</v>
      </c>
      <c r="I14" s="10">
        <v>3</v>
      </c>
      <c r="J14" s="10">
        <v>4.8</v>
      </c>
      <c r="K14" s="10">
        <v>5</v>
      </c>
      <c r="L14" s="10">
        <v>5.5</v>
      </c>
      <c r="M14" s="10">
        <v>3</v>
      </c>
      <c r="N14" s="25">
        <f t="shared" si="0"/>
        <v>34.299999999999997</v>
      </c>
      <c r="O14" s="26">
        <f t="shared" si="1"/>
        <v>4.2874999999999996</v>
      </c>
      <c r="P14" s="11">
        <f t="shared" si="2"/>
        <v>4.2874999999999996</v>
      </c>
      <c r="Q14" s="1"/>
      <c r="R14" s="10">
        <v>3.6</v>
      </c>
      <c r="S14" s="10">
        <v>6.7</v>
      </c>
      <c r="T14" s="18">
        <f t="shared" si="3"/>
        <v>5.9250000000000007</v>
      </c>
      <c r="U14" s="18">
        <f t="shared" si="4"/>
        <v>5.1062500000000002</v>
      </c>
      <c r="V14" s="2"/>
      <c r="W14" s="10">
        <v>3</v>
      </c>
      <c r="X14" s="10">
        <v>4</v>
      </c>
      <c r="Y14" s="10">
        <v>4</v>
      </c>
      <c r="Z14" s="10">
        <v>3</v>
      </c>
      <c r="AA14" s="10">
        <v>5</v>
      </c>
      <c r="AB14" s="10">
        <v>5.5</v>
      </c>
      <c r="AC14" s="10">
        <v>6</v>
      </c>
      <c r="AD14" s="10">
        <v>5</v>
      </c>
      <c r="AE14" s="25">
        <f t="shared" si="5"/>
        <v>35.5</v>
      </c>
      <c r="AF14" s="26">
        <f t="shared" si="6"/>
        <v>4.4375</v>
      </c>
      <c r="AG14" s="11">
        <f t="shared" si="7"/>
        <v>4.4375</v>
      </c>
      <c r="AH14" s="1"/>
      <c r="AI14" s="10">
        <v>4</v>
      </c>
      <c r="AJ14" s="10">
        <v>4.3</v>
      </c>
      <c r="AK14" s="18">
        <f t="shared" si="8"/>
        <v>4.2249999999999996</v>
      </c>
      <c r="AL14" s="18">
        <f t="shared" si="9"/>
        <v>4.3312499999999998</v>
      </c>
      <c r="AM14" s="2"/>
      <c r="AN14" s="10"/>
      <c r="AO14" s="10"/>
      <c r="AP14" s="10"/>
      <c r="AQ14" s="10"/>
      <c r="AR14" s="10"/>
      <c r="AS14" s="10"/>
      <c r="AT14" s="10"/>
      <c r="AU14" s="10"/>
      <c r="AV14" s="25">
        <f t="shared" si="10"/>
        <v>0</v>
      </c>
      <c r="AW14" s="26">
        <f t="shared" si="11"/>
        <v>0</v>
      </c>
      <c r="AX14" s="11">
        <f t="shared" si="12"/>
        <v>0</v>
      </c>
      <c r="AY14" s="1"/>
      <c r="AZ14" s="10"/>
      <c r="BA14" s="10"/>
      <c r="BB14" s="18">
        <f t="shared" si="13"/>
        <v>0</v>
      </c>
      <c r="BC14" s="18">
        <f t="shared" si="14"/>
        <v>0</v>
      </c>
      <c r="BD14" s="2"/>
      <c r="BE14" s="18">
        <f t="shared" si="15"/>
        <v>5.1062500000000002</v>
      </c>
      <c r="BF14" s="18">
        <f t="shared" si="16"/>
        <v>4.3312499999999998</v>
      </c>
      <c r="BG14" s="18"/>
      <c r="BH14" s="18">
        <f t="shared" si="17"/>
        <v>4.71875</v>
      </c>
    </row>
  </sheetData>
  <sortState ref="A7:BI14">
    <sortCondition descending="1" ref="BH7:BH14"/>
  </sortState>
  <mergeCells count="10">
    <mergeCell ref="AZ4:BB4"/>
    <mergeCell ref="BE4:BG4"/>
    <mergeCell ref="H1:M1"/>
    <mergeCell ref="Y1:AF1"/>
    <mergeCell ref="AP1:AW1"/>
    <mergeCell ref="F4:P4"/>
    <mergeCell ref="R4:T4"/>
    <mergeCell ref="W4:AG4"/>
    <mergeCell ref="AI4:AK4"/>
    <mergeCell ref="AN4:AX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5"/>
  <sheetViews>
    <sheetView workbookViewId="0">
      <pane xSplit="5" ySplit="6" topLeftCell="EG7" activePane="bottomRight" state="frozen"/>
      <selection pane="topRight" activeCell="F1" sqref="F1"/>
      <selection pane="bottomLeft" activeCell="A7" sqref="A7"/>
      <selection pane="bottomRight" activeCell="A11" sqref="A11:XFD11"/>
    </sheetView>
  </sheetViews>
  <sheetFormatPr defaultRowHeight="12.75" x14ac:dyDescent="0.2"/>
  <cols>
    <col min="1" max="1" width="5.5703125" customWidth="1"/>
    <col min="2" max="2" width="20.5703125" customWidth="1"/>
    <col min="3" max="3" width="24.140625" customWidth="1"/>
    <col min="4" max="4" width="15.42578125" customWidth="1"/>
    <col min="5" max="5" width="14.85546875" customWidth="1"/>
    <col min="6" max="17" width="5.7109375" customWidth="1"/>
    <col min="18" max="18" width="3.140625" customWidth="1"/>
    <col min="19" max="24" width="5.7109375" customWidth="1"/>
    <col min="25" max="25" width="6.7109375" customWidth="1"/>
    <col min="26" max="26" width="3.140625" customWidth="1"/>
    <col min="27" max="38" width="5.7109375" customWidth="1"/>
    <col min="39" max="39" width="3.140625" customWidth="1"/>
    <col min="40" max="45" width="5.7109375" customWidth="1"/>
    <col min="46" max="46" width="6.7109375" customWidth="1"/>
    <col min="47" max="47" width="3.140625" customWidth="1"/>
    <col min="48" max="59" width="5.7109375" customWidth="1"/>
    <col min="60" max="60" width="3.140625" customWidth="1"/>
    <col min="61" max="66" width="5.7109375" customWidth="1"/>
    <col min="67" max="67" width="6.7109375" customWidth="1"/>
    <col min="68" max="68" width="3.140625" customWidth="1"/>
    <col min="69" max="72" width="8.7109375" customWidth="1"/>
    <col min="73" max="73" width="11.5703125" customWidth="1"/>
    <col min="74" max="74" width="3.140625" customWidth="1"/>
    <col min="75" max="75" width="3.28515625" customWidth="1"/>
    <col min="76" max="87" width="5.7109375" customWidth="1"/>
    <col min="88" max="88" width="3.140625" customWidth="1"/>
    <col min="89" max="94" width="5.7109375" customWidth="1"/>
    <col min="95" max="95" width="6.7109375" customWidth="1"/>
    <col min="96" max="96" width="3.42578125" customWidth="1"/>
    <col min="97" max="108" width="5.7109375" customWidth="1"/>
    <col min="109" max="109" width="3.140625" customWidth="1"/>
    <col min="110" max="115" width="5.7109375" customWidth="1"/>
    <col min="117" max="117" width="3.7109375" customWidth="1"/>
    <col min="118" max="129" width="5.7109375" customWidth="1"/>
    <col min="130" max="130" width="3.28515625" customWidth="1"/>
    <col min="131" max="136" width="5.7109375" customWidth="1"/>
    <col min="137" max="137" width="6.7109375" customWidth="1"/>
    <col min="138" max="138" width="3.42578125" customWidth="1"/>
    <col min="139" max="142" width="8.7109375" customWidth="1"/>
    <col min="143" max="143" width="11.5703125" customWidth="1"/>
    <col min="144" max="144" width="4" customWidth="1"/>
    <col min="145" max="145" width="4.140625" customWidth="1"/>
    <col min="150" max="150" width="11.5703125" customWidth="1"/>
  </cols>
  <sheetData>
    <row r="1" spans="1:150" x14ac:dyDescent="0.2">
      <c r="A1" t="s">
        <v>35</v>
      </c>
      <c r="D1" t="s">
        <v>0</v>
      </c>
      <c r="E1" t="s">
        <v>250</v>
      </c>
      <c r="F1" s="19" t="s">
        <v>0</v>
      </c>
      <c r="G1" s="19"/>
      <c r="H1" s="61" t="str">
        <f>E1</f>
        <v>Angie Deeks</v>
      </c>
      <c r="I1" s="61"/>
      <c r="J1" s="61"/>
      <c r="K1" s="61"/>
      <c r="L1" s="61"/>
      <c r="M1" s="61"/>
      <c r="N1" s="19"/>
      <c r="O1" s="19"/>
      <c r="R1" s="1"/>
      <c r="Z1" s="2"/>
      <c r="AA1" t="s">
        <v>1</v>
      </c>
      <c r="AC1" s="61" t="str">
        <f>E2</f>
        <v>Robyn Bruderer</v>
      </c>
      <c r="AD1" s="61"/>
      <c r="AE1" s="61"/>
      <c r="AF1" s="61"/>
      <c r="AG1" s="61"/>
      <c r="AH1" s="61"/>
      <c r="AI1" s="61"/>
      <c r="AJ1" s="61"/>
      <c r="AM1" s="1"/>
      <c r="AU1" s="2"/>
      <c r="AV1" t="s">
        <v>2</v>
      </c>
      <c r="AX1" s="61">
        <f>E3</f>
        <v>0</v>
      </c>
      <c r="AY1" s="61"/>
      <c r="AZ1" s="61"/>
      <c r="BA1" s="61"/>
      <c r="BB1" s="61"/>
      <c r="BC1" s="61"/>
      <c r="BD1" s="61"/>
      <c r="BE1" s="61"/>
      <c r="BH1" s="1"/>
      <c r="BP1" s="2"/>
      <c r="BU1" s="4">
        <f ca="1">NOW()</f>
        <v>42145.371461458337</v>
      </c>
      <c r="BV1" s="2"/>
      <c r="BW1" s="2"/>
      <c r="BX1" s="19" t="s">
        <v>0</v>
      </c>
      <c r="BY1" s="19"/>
      <c r="BZ1" s="61" t="str">
        <f>E1</f>
        <v>Angie Deeks</v>
      </c>
      <c r="CA1" s="61"/>
      <c r="CB1" s="61"/>
      <c r="CC1" s="61"/>
      <c r="CD1" s="61"/>
      <c r="CE1" s="61"/>
      <c r="CF1" s="19"/>
      <c r="CG1" s="19"/>
      <c r="CJ1" s="1"/>
      <c r="CR1" s="2"/>
      <c r="CS1" t="s">
        <v>1</v>
      </c>
      <c r="CU1" s="61" t="str">
        <f>E2</f>
        <v>Robyn Bruderer</v>
      </c>
      <c r="CV1" s="61"/>
      <c r="CW1" s="61"/>
      <c r="CX1" s="61"/>
      <c r="CY1" s="61"/>
      <c r="CZ1" s="61"/>
      <c r="DA1" s="61"/>
      <c r="DB1" s="61"/>
      <c r="DE1" s="1"/>
      <c r="DM1" s="2"/>
      <c r="DN1" t="s">
        <v>2</v>
      </c>
      <c r="DP1" s="61">
        <f>E3</f>
        <v>0</v>
      </c>
      <c r="DQ1" s="61"/>
      <c r="DR1" s="61"/>
      <c r="DS1" s="61"/>
      <c r="DT1" s="61"/>
      <c r="DU1" s="61"/>
      <c r="DV1" s="61"/>
      <c r="DW1" s="61"/>
      <c r="DZ1" s="1"/>
      <c r="EH1" s="2"/>
      <c r="EM1" s="4">
        <f ca="1">NOW()</f>
        <v>42145.371461458337</v>
      </c>
      <c r="EN1" s="2"/>
      <c r="EO1" s="2"/>
      <c r="ET1" s="4">
        <f ca="1">NOW()</f>
        <v>42145.371461458337</v>
      </c>
    </row>
    <row r="2" spans="1:150" x14ac:dyDescent="0.2">
      <c r="A2" s="5" t="s">
        <v>36</v>
      </c>
      <c r="D2" t="s">
        <v>1</v>
      </c>
      <c r="E2" t="s">
        <v>251</v>
      </c>
      <c r="R2" s="1"/>
      <c r="Z2" s="2"/>
      <c r="AM2" s="1"/>
      <c r="AU2" s="2"/>
      <c r="BH2" s="1"/>
      <c r="BP2" s="2"/>
      <c r="BU2" s="6">
        <f ca="1">NOW()</f>
        <v>42145.371461458337</v>
      </c>
      <c r="BV2" s="2"/>
      <c r="BW2" s="2"/>
      <c r="CJ2" s="1"/>
      <c r="CR2" s="2"/>
      <c r="DE2" s="1"/>
      <c r="DM2" s="2"/>
      <c r="DZ2" s="1"/>
      <c r="EH2" s="2"/>
      <c r="EM2" s="6">
        <f ca="1">NOW()</f>
        <v>42145.371461458337</v>
      </c>
      <c r="EN2" s="2"/>
      <c r="EO2" s="2"/>
      <c r="ET2" s="6">
        <f ca="1">NOW()</f>
        <v>42145.371461458337</v>
      </c>
    </row>
    <row r="3" spans="1:150" x14ac:dyDescent="0.2">
      <c r="A3" t="s">
        <v>157</v>
      </c>
      <c r="C3" t="s">
        <v>162</v>
      </c>
      <c r="D3" t="s">
        <v>2</v>
      </c>
      <c r="R3" s="1"/>
      <c r="Z3" s="2"/>
      <c r="AM3" s="1"/>
      <c r="AU3" s="2"/>
      <c r="BH3" s="1"/>
      <c r="BP3" s="2"/>
      <c r="BS3" s="19" t="s">
        <v>158</v>
      </c>
      <c r="BT3" s="19"/>
      <c r="BV3" s="2"/>
      <c r="BW3" s="2"/>
      <c r="CJ3" s="1"/>
      <c r="CR3" s="2"/>
      <c r="DE3" s="1"/>
      <c r="DM3" s="2"/>
      <c r="DZ3" s="1"/>
      <c r="EH3" s="2"/>
      <c r="EK3" s="19" t="s">
        <v>159</v>
      </c>
      <c r="EL3" s="19"/>
      <c r="EN3" s="2"/>
      <c r="EO3" s="2"/>
      <c r="EQ3" s="60" t="s">
        <v>100</v>
      </c>
      <c r="ER3" s="60"/>
      <c r="ES3" s="60"/>
      <c r="ET3" s="60"/>
    </row>
    <row r="4" spans="1:150" x14ac:dyDescent="0.2"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8"/>
      <c r="S4" s="60" t="s">
        <v>4</v>
      </c>
      <c r="T4" s="60"/>
      <c r="U4" s="60"/>
      <c r="V4" s="60"/>
      <c r="W4" s="60"/>
      <c r="X4" s="60"/>
      <c r="Y4" s="7" t="s">
        <v>96</v>
      </c>
      <c r="Z4" s="2"/>
      <c r="AA4" s="60" t="s">
        <v>3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8"/>
      <c r="AN4" s="60" t="s">
        <v>4</v>
      </c>
      <c r="AO4" s="60"/>
      <c r="AP4" s="60"/>
      <c r="AQ4" s="60"/>
      <c r="AR4" s="60"/>
      <c r="AS4" s="60"/>
      <c r="AT4" s="7" t="s">
        <v>96</v>
      </c>
      <c r="AU4" s="2"/>
      <c r="AV4" s="60" t="s">
        <v>3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8"/>
      <c r="BI4" s="60" t="s">
        <v>4</v>
      </c>
      <c r="BJ4" s="60"/>
      <c r="BK4" s="60"/>
      <c r="BL4" s="60"/>
      <c r="BM4" s="60"/>
      <c r="BN4" s="60"/>
      <c r="BO4" s="7" t="s">
        <v>96</v>
      </c>
      <c r="BP4" s="2"/>
      <c r="BQ4" s="60" t="s">
        <v>94</v>
      </c>
      <c r="BR4" s="60"/>
      <c r="BS4" s="60"/>
      <c r="BT4" s="7" t="s">
        <v>108</v>
      </c>
      <c r="BV4" s="2"/>
      <c r="BW4" s="2"/>
      <c r="BX4" s="60" t="s">
        <v>3</v>
      </c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8"/>
      <c r="CK4" s="60" t="s">
        <v>4</v>
      </c>
      <c r="CL4" s="60"/>
      <c r="CM4" s="60"/>
      <c r="CN4" s="60"/>
      <c r="CO4" s="60"/>
      <c r="CP4" s="60"/>
      <c r="CQ4" s="7" t="s">
        <v>96</v>
      </c>
      <c r="CR4" s="2"/>
      <c r="CS4" s="60" t="s">
        <v>3</v>
      </c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8"/>
      <c r="DF4" s="60" t="s">
        <v>4</v>
      </c>
      <c r="DG4" s="60"/>
      <c r="DH4" s="60"/>
      <c r="DI4" s="60"/>
      <c r="DJ4" s="60"/>
      <c r="DK4" s="60"/>
      <c r="DL4" s="7" t="s">
        <v>96</v>
      </c>
      <c r="DM4" s="2"/>
      <c r="DN4" s="60" t="s">
        <v>3</v>
      </c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8"/>
      <c r="EA4" s="60" t="s">
        <v>4</v>
      </c>
      <c r="EB4" s="60"/>
      <c r="EC4" s="60"/>
      <c r="ED4" s="60"/>
      <c r="EE4" s="60"/>
      <c r="EF4" s="60"/>
      <c r="EG4" s="7" t="s">
        <v>96</v>
      </c>
      <c r="EH4" s="2"/>
      <c r="EI4" s="60" t="s">
        <v>94</v>
      </c>
      <c r="EJ4" s="60"/>
      <c r="EK4" s="60"/>
      <c r="EL4" s="7" t="s">
        <v>108</v>
      </c>
      <c r="EN4" s="2"/>
      <c r="EO4" s="2"/>
      <c r="EQ4" s="60" t="s">
        <v>160</v>
      </c>
      <c r="ER4" s="60"/>
      <c r="ES4" s="7" t="s">
        <v>7</v>
      </c>
    </row>
    <row r="5" spans="1:150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92</v>
      </c>
      <c r="I5" s="7" t="s">
        <v>91</v>
      </c>
      <c r="J5" s="7" t="s">
        <v>90</v>
      </c>
      <c r="K5" s="7" t="s">
        <v>89</v>
      </c>
      <c r="L5" s="7" t="s">
        <v>88</v>
      </c>
      <c r="M5" s="7" t="s">
        <v>161</v>
      </c>
      <c r="N5" s="7" t="s">
        <v>85</v>
      </c>
      <c r="O5" s="7" t="s">
        <v>84</v>
      </c>
      <c r="P5" s="7" t="s">
        <v>10</v>
      </c>
      <c r="Q5" s="7" t="s">
        <v>23</v>
      </c>
      <c r="R5" s="8"/>
      <c r="S5" s="7" t="s">
        <v>24</v>
      </c>
      <c r="T5" s="7" t="s">
        <v>77</v>
      </c>
      <c r="U5" s="7" t="s">
        <v>76</v>
      </c>
      <c r="V5" s="7" t="s">
        <v>75</v>
      </c>
      <c r="W5" s="7" t="s">
        <v>10</v>
      </c>
      <c r="X5" s="7" t="s">
        <v>23</v>
      </c>
      <c r="Y5" s="7" t="s">
        <v>27</v>
      </c>
      <c r="Z5" s="9"/>
      <c r="AA5" s="7" t="s">
        <v>13</v>
      </c>
      <c r="AB5" s="7" t="s">
        <v>14</v>
      </c>
      <c r="AC5" s="7" t="s">
        <v>92</v>
      </c>
      <c r="AD5" s="7" t="s">
        <v>91</v>
      </c>
      <c r="AE5" s="7" t="s">
        <v>90</v>
      </c>
      <c r="AF5" s="7" t="s">
        <v>89</v>
      </c>
      <c r="AG5" s="7" t="s">
        <v>88</v>
      </c>
      <c r="AH5" s="7" t="s">
        <v>161</v>
      </c>
      <c r="AI5" s="7" t="s">
        <v>85</v>
      </c>
      <c r="AJ5" s="7" t="s">
        <v>84</v>
      </c>
      <c r="AK5" s="7" t="s">
        <v>10</v>
      </c>
      <c r="AL5" s="7" t="s">
        <v>23</v>
      </c>
      <c r="AM5" s="8"/>
      <c r="AN5" s="7" t="s">
        <v>24</v>
      </c>
      <c r="AO5" s="7" t="s">
        <v>77</v>
      </c>
      <c r="AP5" s="7" t="s">
        <v>76</v>
      </c>
      <c r="AQ5" s="7" t="s">
        <v>75</v>
      </c>
      <c r="AR5" s="7" t="s">
        <v>10</v>
      </c>
      <c r="AS5" s="7" t="s">
        <v>23</v>
      </c>
      <c r="AT5" s="7" t="s">
        <v>27</v>
      </c>
      <c r="AU5" s="9"/>
      <c r="AV5" s="7" t="s">
        <v>13</v>
      </c>
      <c r="AW5" s="7" t="s">
        <v>14</v>
      </c>
      <c r="AX5" s="7" t="s">
        <v>92</v>
      </c>
      <c r="AY5" s="7" t="s">
        <v>91</v>
      </c>
      <c r="AZ5" s="7" t="s">
        <v>90</v>
      </c>
      <c r="BA5" s="7" t="s">
        <v>89</v>
      </c>
      <c r="BB5" s="7" t="s">
        <v>88</v>
      </c>
      <c r="BC5" s="7" t="s">
        <v>161</v>
      </c>
      <c r="BD5" s="7" t="s">
        <v>85</v>
      </c>
      <c r="BE5" s="7" t="s">
        <v>84</v>
      </c>
      <c r="BF5" s="7" t="s">
        <v>10</v>
      </c>
      <c r="BG5" s="7" t="s">
        <v>23</v>
      </c>
      <c r="BH5" s="8"/>
      <c r="BI5" s="7" t="s">
        <v>24</v>
      </c>
      <c r="BJ5" s="7" t="s">
        <v>77</v>
      </c>
      <c r="BK5" s="7" t="s">
        <v>76</v>
      </c>
      <c r="BL5" s="7" t="s">
        <v>75</v>
      </c>
      <c r="BM5" s="7" t="s">
        <v>10</v>
      </c>
      <c r="BN5" s="7" t="s">
        <v>23</v>
      </c>
      <c r="BO5" s="7" t="s">
        <v>27</v>
      </c>
      <c r="BP5" s="9"/>
      <c r="BQ5" s="7" t="s">
        <v>28</v>
      </c>
      <c r="BR5" s="7" t="s">
        <v>29</v>
      </c>
      <c r="BS5" s="7" t="s">
        <v>30</v>
      </c>
      <c r="BT5" s="7" t="s">
        <v>23</v>
      </c>
      <c r="BU5" s="7" t="s">
        <v>74</v>
      </c>
      <c r="BV5" s="9"/>
      <c r="BW5" s="9"/>
      <c r="BX5" s="7" t="s">
        <v>13</v>
      </c>
      <c r="BY5" s="7" t="s">
        <v>14</v>
      </c>
      <c r="BZ5" s="7" t="s">
        <v>92</v>
      </c>
      <c r="CA5" s="7" t="s">
        <v>91</v>
      </c>
      <c r="CB5" s="7" t="s">
        <v>90</v>
      </c>
      <c r="CC5" s="7" t="s">
        <v>89</v>
      </c>
      <c r="CD5" s="7" t="s">
        <v>88</v>
      </c>
      <c r="CE5" s="7" t="s">
        <v>161</v>
      </c>
      <c r="CF5" s="7" t="s">
        <v>85</v>
      </c>
      <c r="CG5" s="7" t="s">
        <v>84</v>
      </c>
      <c r="CH5" s="7" t="s">
        <v>10</v>
      </c>
      <c r="CI5" s="7" t="s">
        <v>23</v>
      </c>
      <c r="CJ5" s="8"/>
      <c r="CK5" s="7" t="s">
        <v>24</v>
      </c>
      <c r="CL5" s="7" t="s">
        <v>77</v>
      </c>
      <c r="CM5" s="7" t="s">
        <v>76</v>
      </c>
      <c r="CN5" s="7" t="s">
        <v>75</v>
      </c>
      <c r="CO5" s="7" t="s">
        <v>10</v>
      </c>
      <c r="CP5" s="7" t="s">
        <v>23</v>
      </c>
      <c r="CQ5" s="7" t="s">
        <v>27</v>
      </c>
      <c r="CR5" s="9"/>
      <c r="CS5" s="7" t="s">
        <v>13</v>
      </c>
      <c r="CT5" s="7" t="s">
        <v>14</v>
      </c>
      <c r="CU5" s="7" t="s">
        <v>92</v>
      </c>
      <c r="CV5" s="7" t="s">
        <v>91</v>
      </c>
      <c r="CW5" s="7" t="s">
        <v>90</v>
      </c>
      <c r="CX5" s="7" t="s">
        <v>89</v>
      </c>
      <c r="CY5" s="7" t="s">
        <v>88</v>
      </c>
      <c r="CZ5" s="7" t="s">
        <v>161</v>
      </c>
      <c r="DA5" s="7" t="s">
        <v>85</v>
      </c>
      <c r="DB5" s="7" t="s">
        <v>84</v>
      </c>
      <c r="DC5" s="7" t="s">
        <v>10</v>
      </c>
      <c r="DD5" s="7" t="s">
        <v>23</v>
      </c>
      <c r="DE5" s="8"/>
      <c r="DF5" s="7" t="s">
        <v>24</v>
      </c>
      <c r="DG5" s="7" t="s">
        <v>77</v>
      </c>
      <c r="DH5" s="7" t="s">
        <v>76</v>
      </c>
      <c r="DI5" s="7" t="s">
        <v>75</v>
      </c>
      <c r="DJ5" s="7" t="s">
        <v>10</v>
      </c>
      <c r="DK5" s="7" t="s">
        <v>23</v>
      </c>
      <c r="DL5" s="7" t="s">
        <v>27</v>
      </c>
      <c r="DM5" s="9"/>
      <c r="DN5" s="7" t="s">
        <v>13</v>
      </c>
      <c r="DO5" s="7" t="s">
        <v>14</v>
      </c>
      <c r="DP5" s="7" t="s">
        <v>92</v>
      </c>
      <c r="DQ5" s="7" t="s">
        <v>91</v>
      </c>
      <c r="DR5" s="7" t="s">
        <v>90</v>
      </c>
      <c r="DS5" s="7" t="s">
        <v>89</v>
      </c>
      <c r="DT5" s="7" t="s">
        <v>88</v>
      </c>
      <c r="DU5" s="7" t="s">
        <v>161</v>
      </c>
      <c r="DV5" s="7" t="s">
        <v>85</v>
      </c>
      <c r="DW5" s="7" t="s">
        <v>84</v>
      </c>
      <c r="DX5" s="7" t="s">
        <v>10</v>
      </c>
      <c r="DY5" s="7" t="s">
        <v>23</v>
      </c>
      <c r="DZ5" s="8"/>
      <c r="EA5" s="7" t="s">
        <v>24</v>
      </c>
      <c r="EB5" s="7" t="s">
        <v>77</v>
      </c>
      <c r="EC5" s="7" t="s">
        <v>76</v>
      </c>
      <c r="ED5" s="7" t="s">
        <v>75</v>
      </c>
      <c r="EE5" s="7" t="s">
        <v>10</v>
      </c>
      <c r="EF5" s="7" t="s">
        <v>23</v>
      </c>
      <c r="EG5" s="7" t="s">
        <v>27</v>
      </c>
      <c r="EH5" s="9"/>
      <c r="EI5" s="7" t="s">
        <v>28</v>
      </c>
      <c r="EJ5" s="7" t="s">
        <v>29</v>
      </c>
      <c r="EK5" s="7" t="s">
        <v>30</v>
      </c>
      <c r="EL5" s="7" t="s">
        <v>23</v>
      </c>
      <c r="EM5" s="7" t="s">
        <v>74</v>
      </c>
      <c r="EN5" s="9"/>
      <c r="EO5" s="9"/>
      <c r="EQ5" s="7">
        <v>1</v>
      </c>
      <c r="ER5" s="7">
        <v>2</v>
      </c>
      <c r="ES5" s="7" t="s">
        <v>27</v>
      </c>
      <c r="ET5" s="7" t="s">
        <v>32</v>
      </c>
    </row>
    <row r="6" spans="1:150" x14ac:dyDescent="0.2">
      <c r="R6" s="1"/>
      <c r="Z6" s="2"/>
      <c r="AM6" s="1"/>
      <c r="AU6" s="2"/>
      <c r="BH6" s="1"/>
      <c r="BP6" s="2"/>
      <c r="BV6" s="2"/>
      <c r="BW6" s="2"/>
      <c r="CJ6" s="1"/>
      <c r="CR6" s="2"/>
      <c r="DE6" s="1"/>
      <c r="DM6" s="2"/>
      <c r="DZ6" s="1"/>
      <c r="EH6" s="2"/>
      <c r="EN6" s="2"/>
      <c r="EO6" s="2"/>
    </row>
    <row r="7" spans="1:150" x14ac:dyDescent="0.2">
      <c r="A7" s="28">
        <v>41</v>
      </c>
      <c r="B7" s="28" t="s">
        <v>168</v>
      </c>
      <c r="C7" s="29" t="s">
        <v>105</v>
      </c>
      <c r="D7" s="28" t="s">
        <v>247</v>
      </c>
      <c r="E7" s="28" t="s">
        <v>150</v>
      </c>
      <c r="F7" s="10">
        <v>5.8</v>
      </c>
      <c r="G7" s="10">
        <v>7</v>
      </c>
      <c r="H7" s="10">
        <v>6.5</v>
      </c>
      <c r="I7" s="10">
        <v>6.8</v>
      </c>
      <c r="J7" s="10">
        <v>5.6</v>
      </c>
      <c r="K7" s="10">
        <v>5.8</v>
      </c>
      <c r="L7" s="10">
        <v>7.3</v>
      </c>
      <c r="M7" s="10">
        <v>5.4</v>
      </c>
      <c r="N7" s="25">
        <f t="shared" ref="N7:N15" si="0">SUM(F7:M7)</f>
        <v>50.199999999999996</v>
      </c>
      <c r="O7" s="26">
        <f t="shared" ref="O7:O15" si="1">N7/8</f>
        <v>6.2749999999999995</v>
      </c>
      <c r="P7" s="10">
        <v>6.5</v>
      </c>
      <c r="Q7" s="11">
        <f t="shared" ref="Q7:Q15" si="2">(O7*0.75)+(P7*0.25)</f>
        <v>6.3312499999999998</v>
      </c>
      <c r="R7" s="1"/>
      <c r="S7" s="10">
        <v>6</v>
      </c>
      <c r="T7" s="10">
        <v>3.8</v>
      </c>
      <c r="U7" s="10">
        <v>8.6</v>
      </c>
      <c r="V7" s="25">
        <f t="shared" ref="V7:V15" si="3">(T7*0.3)+(U7*0.7)</f>
        <v>7.1599999999999993</v>
      </c>
      <c r="W7" s="10">
        <v>6.5</v>
      </c>
      <c r="X7" s="18">
        <f t="shared" ref="X7:X15" si="4">(S7*0.25)+(V7*0.5)+(W7*0.25)</f>
        <v>6.7050000000000001</v>
      </c>
      <c r="Y7" s="18">
        <f t="shared" ref="Y7:Y15" si="5">(Q7+X7)/2</f>
        <v>6.5181249999999995</v>
      </c>
      <c r="Z7" s="2"/>
      <c r="AA7" s="10">
        <v>6.5</v>
      </c>
      <c r="AB7" s="10">
        <v>7</v>
      </c>
      <c r="AC7" s="10">
        <v>6.3</v>
      </c>
      <c r="AD7" s="10">
        <v>6</v>
      </c>
      <c r="AE7" s="10">
        <v>5.9</v>
      </c>
      <c r="AF7" s="10">
        <v>6</v>
      </c>
      <c r="AG7" s="10">
        <v>8</v>
      </c>
      <c r="AH7" s="10">
        <v>6</v>
      </c>
      <c r="AI7" s="25">
        <f t="shared" ref="AI7:AI15" si="6">SUM(AA7:AH7)</f>
        <v>51.7</v>
      </c>
      <c r="AJ7" s="26">
        <f t="shared" ref="AJ7:AJ15" si="7">AI7/8</f>
        <v>6.4625000000000004</v>
      </c>
      <c r="AK7" s="10">
        <v>6.5</v>
      </c>
      <c r="AL7" s="11">
        <f t="shared" ref="AL7:AL15" si="8">(AJ7*0.75)+(AK7*0.25)</f>
        <v>6.4718750000000007</v>
      </c>
      <c r="AM7" s="1"/>
      <c r="AN7" s="10">
        <v>6</v>
      </c>
      <c r="AO7" s="10">
        <v>4.3</v>
      </c>
      <c r="AP7" s="10">
        <v>7.6</v>
      </c>
      <c r="AQ7" s="25">
        <f t="shared" ref="AQ7:AQ15" si="9">(AO7*0.3)+(AP7*0.7)</f>
        <v>6.6099999999999994</v>
      </c>
      <c r="AR7" s="10">
        <v>6.2</v>
      </c>
      <c r="AS7" s="18">
        <f t="shared" ref="AS7:AS15" si="10">(AN7*0.25)+(AQ7*0.5)+(AR7*0.25)</f>
        <v>6.3549999999999995</v>
      </c>
      <c r="AT7" s="18">
        <f t="shared" ref="AT7:AT15" si="11">(AL7+AS7)/2</f>
        <v>6.4134375000000006</v>
      </c>
      <c r="AU7" s="2"/>
      <c r="AV7" s="10"/>
      <c r="AW7" s="10"/>
      <c r="AX7" s="10"/>
      <c r="AY7" s="10"/>
      <c r="AZ7" s="10"/>
      <c r="BA7" s="10"/>
      <c r="BB7" s="10"/>
      <c r="BC7" s="10"/>
      <c r="BD7" s="25">
        <f t="shared" ref="BD7:BD15" si="12">SUM(AV7:BC7)</f>
        <v>0</v>
      </c>
      <c r="BE7" s="26">
        <f t="shared" ref="BE7:BE15" si="13">BD7/8</f>
        <v>0</v>
      </c>
      <c r="BF7" s="10"/>
      <c r="BG7" s="11">
        <f t="shared" ref="BG7:BG15" si="14">(BE7*0.75)+(BF7*0.25)</f>
        <v>0</v>
      </c>
      <c r="BH7" s="1"/>
      <c r="BI7" s="10"/>
      <c r="BJ7" s="10"/>
      <c r="BK7" s="10"/>
      <c r="BL7" s="25">
        <f t="shared" ref="BL7:BL15" si="15">(BJ7*0.3)+(BK7*0.7)</f>
        <v>0</v>
      </c>
      <c r="BM7" s="10"/>
      <c r="BN7" s="18">
        <f t="shared" ref="BN7:BN15" si="16">(BI7*0.25)+(BL7*0.5)+(BM7*0.25)</f>
        <v>0</v>
      </c>
      <c r="BO7" s="18">
        <f t="shared" ref="BO7:BO15" si="17">(BG7+BN7)/2</f>
        <v>0</v>
      </c>
      <c r="BP7" s="2"/>
      <c r="BQ7" s="18">
        <f t="shared" ref="BQ7:BQ15" si="18">Y7</f>
        <v>6.5181249999999995</v>
      </c>
      <c r="BR7" s="18">
        <f t="shared" ref="BR7:BR15" si="19">AT7</f>
        <v>6.4134375000000006</v>
      </c>
      <c r="BS7" s="18"/>
      <c r="BT7" s="18">
        <f t="shared" ref="BT7:BT15" si="20">AVERAGE(BQ7:BS7)</f>
        <v>6.46578125</v>
      </c>
      <c r="BU7">
        <v>1</v>
      </c>
      <c r="BV7" s="2"/>
      <c r="BW7" s="2"/>
      <c r="BX7" s="10">
        <v>6</v>
      </c>
      <c r="BY7" s="10">
        <v>6.8</v>
      </c>
      <c r="BZ7" s="10">
        <v>6.5</v>
      </c>
      <c r="CA7" s="10">
        <v>7</v>
      </c>
      <c r="CB7" s="10">
        <v>6.5</v>
      </c>
      <c r="CC7" s="10">
        <v>5.5</v>
      </c>
      <c r="CD7" s="10">
        <v>8</v>
      </c>
      <c r="CE7" s="10">
        <v>5.5</v>
      </c>
      <c r="CF7" s="25">
        <f t="shared" ref="CF7:CF15" si="21">SUM(BX7:CE7)</f>
        <v>51.8</v>
      </c>
      <c r="CG7" s="26">
        <f t="shared" ref="CG7:CG15" si="22">CF7/8</f>
        <v>6.4749999999999996</v>
      </c>
      <c r="CH7" s="10">
        <v>6.5</v>
      </c>
      <c r="CI7" s="11">
        <f t="shared" ref="CI7:CI15" si="23">(CG7*0.75)+(CH7*0.25)</f>
        <v>6.4812499999999993</v>
      </c>
      <c r="CJ7" s="1"/>
      <c r="CK7" s="10">
        <v>5.8</v>
      </c>
      <c r="CL7" s="10">
        <v>4.5999999999999996</v>
      </c>
      <c r="CM7" s="10">
        <v>8.1</v>
      </c>
      <c r="CN7" s="25">
        <f t="shared" ref="CN7:CN15" si="24">(CL7*0.3)+(CM7*0.7)</f>
        <v>7.0499999999999989</v>
      </c>
      <c r="CO7" s="10">
        <v>6.6</v>
      </c>
      <c r="CP7" s="18">
        <f t="shared" ref="CP7:CP15" si="25">(CK7*0.25)+(CN7*0.5)+(CO7*0.25)</f>
        <v>6.625</v>
      </c>
      <c r="CQ7" s="18">
        <f t="shared" ref="CQ7:CQ15" si="26">(CI7+CP7)/2</f>
        <v>6.5531249999999996</v>
      </c>
      <c r="CR7" s="2"/>
      <c r="CS7" s="10">
        <v>6</v>
      </c>
      <c r="CT7" s="10">
        <v>6</v>
      </c>
      <c r="CU7" s="10">
        <v>6.3</v>
      </c>
      <c r="CV7" s="10">
        <v>6.3</v>
      </c>
      <c r="CW7" s="10">
        <v>6</v>
      </c>
      <c r="CX7" s="10">
        <v>6.3</v>
      </c>
      <c r="CY7" s="10">
        <v>7.5</v>
      </c>
      <c r="CZ7" s="10">
        <v>5</v>
      </c>
      <c r="DA7" s="25">
        <f t="shared" ref="DA7:DA15" si="27">SUM(CS7:CZ7)</f>
        <v>49.4</v>
      </c>
      <c r="DB7" s="26">
        <f t="shared" ref="DB7:DB15" si="28">DA7/8</f>
        <v>6.1749999999999998</v>
      </c>
      <c r="DC7" s="10">
        <v>6.2</v>
      </c>
      <c r="DD7" s="11">
        <f t="shared" ref="DD7:DD15" si="29">(DB7*0.75)+(DC7*0.25)</f>
        <v>6.1812499999999995</v>
      </c>
      <c r="DE7" s="1"/>
      <c r="DF7" s="10">
        <v>6.2</v>
      </c>
      <c r="DG7" s="10">
        <v>3.9</v>
      </c>
      <c r="DH7" s="10">
        <v>7.2</v>
      </c>
      <c r="DI7" s="25">
        <f t="shared" ref="DI7:DI15" si="30">(DG7*0.3)+(DH7*0.7)</f>
        <v>6.21</v>
      </c>
      <c r="DJ7" s="10">
        <v>6.4</v>
      </c>
      <c r="DK7" s="18">
        <f t="shared" ref="DK7:DK15" si="31">(DF7*0.25)+(DI7*0.5)+(DJ7*0.25)</f>
        <v>6.2550000000000008</v>
      </c>
      <c r="DL7" s="18">
        <f t="shared" ref="DL7:DL15" si="32">(DD7+DK7)/2</f>
        <v>6.2181250000000006</v>
      </c>
      <c r="DM7" s="2"/>
      <c r="DN7" s="10"/>
      <c r="DO7" s="10"/>
      <c r="DP7" s="10"/>
      <c r="DQ7" s="10"/>
      <c r="DR7" s="10"/>
      <c r="DS7" s="10"/>
      <c r="DT7" s="10"/>
      <c r="DU7" s="10"/>
      <c r="DV7" s="25">
        <f t="shared" ref="DV7:DV15" si="33">SUM(DN7:DU7)</f>
        <v>0</v>
      </c>
      <c r="DW7" s="26">
        <f t="shared" ref="DW7:DW15" si="34">DV7/8</f>
        <v>0</v>
      </c>
      <c r="DX7" s="10"/>
      <c r="DY7" s="11">
        <f t="shared" ref="DY7:DY15" si="35">(DW7*0.75)+(DX7*0.25)</f>
        <v>0</v>
      </c>
      <c r="DZ7" s="1"/>
      <c r="EA7" s="10"/>
      <c r="EB7" s="10"/>
      <c r="EC7" s="10"/>
      <c r="ED7" s="25">
        <f t="shared" ref="ED7:ED15" si="36">(EB7*0.3)+(EC7*0.7)</f>
        <v>0</v>
      </c>
      <c r="EE7" s="10"/>
      <c r="EF7" s="18">
        <f t="shared" ref="EF7:EF15" si="37">(EA7*0.25)+(ED7*0.5)+(EE7*0.25)</f>
        <v>0</v>
      </c>
      <c r="EG7" s="18">
        <f t="shared" ref="EG7:EG15" si="38">(DY7+EF7)/2</f>
        <v>0</v>
      </c>
      <c r="EH7" s="2"/>
      <c r="EI7" s="18">
        <f t="shared" ref="EI7:EI15" si="39">CQ7</f>
        <v>6.5531249999999996</v>
      </c>
      <c r="EJ7" s="18">
        <f t="shared" ref="EJ7:EJ15" si="40">DL7</f>
        <v>6.2181250000000006</v>
      </c>
      <c r="EK7" s="18"/>
      <c r="EL7" s="18">
        <f t="shared" ref="EL7:EL15" si="41">AVERAGE(EI7:EK7)</f>
        <v>6.3856250000000001</v>
      </c>
      <c r="EM7" s="17">
        <v>1</v>
      </c>
      <c r="EN7" s="2"/>
      <c r="EO7" s="2"/>
      <c r="EQ7" s="18">
        <f t="shared" ref="EQ7:EQ15" si="42">BT7</f>
        <v>6.46578125</v>
      </c>
      <c r="ER7" s="18">
        <f t="shared" ref="ER7:ER15" si="43">EL7</f>
        <v>6.3856250000000001</v>
      </c>
      <c r="ES7" s="18">
        <f t="shared" ref="ES7:ES14" si="44">AVERAGE(EQ7:ER7)</f>
        <v>6.4257031250000001</v>
      </c>
      <c r="ET7">
        <v>1</v>
      </c>
    </row>
    <row r="8" spans="1:150" x14ac:dyDescent="0.2">
      <c r="A8" s="28">
        <v>76</v>
      </c>
      <c r="B8" s="28" t="s">
        <v>167</v>
      </c>
      <c r="C8" s="29" t="s">
        <v>105</v>
      </c>
      <c r="D8" s="32" t="s">
        <v>247</v>
      </c>
      <c r="E8" s="28" t="s">
        <v>106</v>
      </c>
      <c r="F8" s="10">
        <v>5</v>
      </c>
      <c r="G8" s="10">
        <v>6.5</v>
      </c>
      <c r="H8" s="10">
        <v>6.3</v>
      </c>
      <c r="I8" s="10">
        <v>6.3</v>
      </c>
      <c r="J8" s="10">
        <v>5.2</v>
      </c>
      <c r="K8" s="10">
        <v>5</v>
      </c>
      <c r="L8" s="10">
        <v>6.5</v>
      </c>
      <c r="M8" s="10">
        <v>5.5</v>
      </c>
      <c r="N8" s="25">
        <f t="shared" si="0"/>
        <v>46.3</v>
      </c>
      <c r="O8" s="26">
        <f t="shared" si="1"/>
        <v>5.7874999999999996</v>
      </c>
      <c r="P8" s="10">
        <v>6.5</v>
      </c>
      <c r="Q8" s="11">
        <f t="shared" si="2"/>
        <v>5.9656249999999993</v>
      </c>
      <c r="R8" s="1"/>
      <c r="S8" s="10">
        <v>5.0999999999999996</v>
      </c>
      <c r="T8" s="10">
        <v>3</v>
      </c>
      <c r="U8" s="10">
        <v>7.8</v>
      </c>
      <c r="V8" s="25">
        <f t="shared" si="3"/>
        <v>6.3599999999999994</v>
      </c>
      <c r="W8" s="10">
        <v>6.5</v>
      </c>
      <c r="X8" s="18">
        <f t="shared" si="4"/>
        <v>6.08</v>
      </c>
      <c r="Y8" s="18">
        <f t="shared" si="5"/>
        <v>6.0228124999999997</v>
      </c>
      <c r="Z8" s="2"/>
      <c r="AA8" s="10">
        <v>5</v>
      </c>
      <c r="AB8" s="10">
        <v>6</v>
      </c>
      <c r="AC8" s="10">
        <v>6</v>
      </c>
      <c r="AD8" s="10">
        <v>5.8</v>
      </c>
      <c r="AE8" s="10">
        <v>4.7</v>
      </c>
      <c r="AF8" s="10">
        <v>5.3</v>
      </c>
      <c r="AG8" s="10">
        <v>7</v>
      </c>
      <c r="AH8" s="10">
        <v>7.2</v>
      </c>
      <c r="AI8" s="25">
        <f t="shared" si="6"/>
        <v>47</v>
      </c>
      <c r="AJ8" s="26">
        <f t="shared" si="7"/>
        <v>5.875</v>
      </c>
      <c r="AK8" s="10">
        <v>6.3</v>
      </c>
      <c r="AL8" s="11">
        <f t="shared" si="8"/>
        <v>5.9812500000000002</v>
      </c>
      <c r="AM8" s="1"/>
      <c r="AN8" s="10">
        <v>5.8</v>
      </c>
      <c r="AO8" s="10">
        <v>3.1</v>
      </c>
      <c r="AP8" s="10">
        <v>6.2</v>
      </c>
      <c r="AQ8" s="25">
        <f t="shared" si="9"/>
        <v>5.27</v>
      </c>
      <c r="AR8" s="10">
        <v>6.2</v>
      </c>
      <c r="AS8" s="18">
        <f t="shared" si="10"/>
        <v>5.6349999999999998</v>
      </c>
      <c r="AT8" s="18">
        <f t="shared" si="11"/>
        <v>5.8081250000000004</v>
      </c>
      <c r="AU8" s="2"/>
      <c r="AV8" s="10"/>
      <c r="AW8" s="10"/>
      <c r="AX8" s="10"/>
      <c r="AY8" s="10"/>
      <c r="AZ8" s="10"/>
      <c r="BA8" s="10"/>
      <c r="BB8" s="10"/>
      <c r="BC8" s="10"/>
      <c r="BD8" s="25">
        <f t="shared" si="12"/>
        <v>0</v>
      </c>
      <c r="BE8" s="26">
        <f t="shared" si="13"/>
        <v>0</v>
      </c>
      <c r="BF8" s="10"/>
      <c r="BG8" s="11">
        <f t="shared" si="14"/>
        <v>0</v>
      </c>
      <c r="BH8" s="1"/>
      <c r="BI8" s="10"/>
      <c r="BJ8" s="10"/>
      <c r="BK8" s="10"/>
      <c r="BL8" s="25">
        <f t="shared" si="15"/>
        <v>0</v>
      </c>
      <c r="BM8" s="10"/>
      <c r="BN8" s="18">
        <f t="shared" si="16"/>
        <v>0</v>
      </c>
      <c r="BO8" s="18">
        <f t="shared" si="17"/>
        <v>0</v>
      </c>
      <c r="BP8" s="2"/>
      <c r="BQ8" s="18">
        <f t="shared" si="18"/>
        <v>6.0228124999999997</v>
      </c>
      <c r="BR8" s="18">
        <f t="shared" si="19"/>
        <v>5.8081250000000004</v>
      </c>
      <c r="BS8" s="18"/>
      <c r="BT8" s="18">
        <f t="shared" si="20"/>
        <v>5.9154687500000005</v>
      </c>
      <c r="BU8">
        <v>3</v>
      </c>
      <c r="BV8" s="2"/>
      <c r="BW8" s="2"/>
      <c r="BX8" s="10">
        <v>4.8</v>
      </c>
      <c r="BY8" s="10">
        <v>6.5</v>
      </c>
      <c r="BZ8" s="10">
        <v>6.3</v>
      </c>
      <c r="CA8" s="10">
        <v>6.8</v>
      </c>
      <c r="CB8" s="10">
        <v>6.5</v>
      </c>
      <c r="CC8" s="10">
        <v>5.5</v>
      </c>
      <c r="CD8" s="10">
        <v>4.5</v>
      </c>
      <c r="CE8" s="10">
        <v>3</v>
      </c>
      <c r="CF8" s="25">
        <f t="shared" si="21"/>
        <v>43.900000000000006</v>
      </c>
      <c r="CG8" s="26">
        <f t="shared" si="22"/>
        <v>5.4875000000000007</v>
      </c>
      <c r="CH8" s="10">
        <v>6.3</v>
      </c>
      <c r="CI8" s="11">
        <f t="shared" si="23"/>
        <v>5.6906250000000007</v>
      </c>
      <c r="CJ8" s="1"/>
      <c r="CK8" s="10">
        <v>5.9</v>
      </c>
      <c r="CL8" s="10">
        <v>3.8</v>
      </c>
      <c r="CM8" s="10">
        <v>8.1</v>
      </c>
      <c r="CN8" s="25">
        <f t="shared" si="24"/>
        <v>6.8099999999999987</v>
      </c>
      <c r="CO8" s="10">
        <v>6.5</v>
      </c>
      <c r="CP8" s="18">
        <f t="shared" si="25"/>
        <v>6.504999999999999</v>
      </c>
      <c r="CQ8" s="18">
        <f t="shared" si="26"/>
        <v>6.0978124999999999</v>
      </c>
      <c r="CR8" s="2"/>
      <c r="CS8" s="10">
        <v>6.5</v>
      </c>
      <c r="CT8" s="10">
        <v>7.5</v>
      </c>
      <c r="CU8" s="10">
        <v>7.2</v>
      </c>
      <c r="CV8" s="10">
        <v>6.3</v>
      </c>
      <c r="CW8" s="10">
        <v>6</v>
      </c>
      <c r="CX8" s="10">
        <v>6.7</v>
      </c>
      <c r="CY8" s="10">
        <v>8.5</v>
      </c>
      <c r="CZ8" s="10">
        <v>6.2</v>
      </c>
      <c r="DA8" s="25">
        <f t="shared" si="27"/>
        <v>54.900000000000006</v>
      </c>
      <c r="DB8" s="26">
        <f t="shared" si="28"/>
        <v>6.8625000000000007</v>
      </c>
      <c r="DC8" s="10">
        <v>6.2</v>
      </c>
      <c r="DD8" s="11">
        <f t="shared" si="29"/>
        <v>6.6968750000000004</v>
      </c>
      <c r="DE8" s="1"/>
      <c r="DF8" s="10">
        <v>6.4</v>
      </c>
      <c r="DG8" s="10">
        <v>3.5</v>
      </c>
      <c r="DH8" s="10">
        <v>7.7</v>
      </c>
      <c r="DI8" s="25">
        <f t="shared" si="30"/>
        <v>6.4399999999999995</v>
      </c>
      <c r="DJ8" s="10">
        <v>6.3</v>
      </c>
      <c r="DK8" s="18">
        <f t="shared" si="31"/>
        <v>6.3950000000000005</v>
      </c>
      <c r="DL8" s="18">
        <f t="shared" si="32"/>
        <v>6.5459375000000009</v>
      </c>
      <c r="DM8" s="2"/>
      <c r="DN8" s="10"/>
      <c r="DO8" s="10"/>
      <c r="DP8" s="10"/>
      <c r="DQ8" s="10"/>
      <c r="DR8" s="10"/>
      <c r="DS8" s="10"/>
      <c r="DT8" s="10"/>
      <c r="DU8" s="10"/>
      <c r="DV8" s="25">
        <f t="shared" si="33"/>
        <v>0</v>
      </c>
      <c r="DW8" s="26">
        <f t="shared" si="34"/>
        <v>0</v>
      </c>
      <c r="DX8" s="10"/>
      <c r="DY8" s="11">
        <f t="shared" si="35"/>
        <v>0</v>
      </c>
      <c r="DZ8" s="1"/>
      <c r="EA8" s="10"/>
      <c r="EB8" s="10"/>
      <c r="EC8" s="10"/>
      <c r="ED8" s="25">
        <f t="shared" si="36"/>
        <v>0</v>
      </c>
      <c r="EE8" s="10"/>
      <c r="EF8" s="18">
        <f t="shared" si="37"/>
        <v>0</v>
      </c>
      <c r="EG8" s="18">
        <f t="shared" si="38"/>
        <v>0</v>
      </c>
      <c r="EH8" s="2"/>
      <c r="EI8" s="18">
        <f t="shared" si="39"/>
        <v>6.0978124999999999</v>
      </c>
      <c r="EJ8" s="18">
        <f t="shared" si="40"/>
        <v>6.5459375000000009</v>
      </c>
      <c r="EK8" s="18"/>
      <c r="EL8" s="18">
        <f t="shared" si="41"/>
        <v>6.3218750000000004</v>
      </c>
      <c r="EM8" s="17">
        <v>2</v>
      </c>
      <c r="EN8" s="2"/>
      <c r="EO8" s="2"/>
      <c r="EQ8" s="18">
        <f t="shared" si="42"/>
        <v>5.9154687500000005</v>
      </c>
      <c r="ER8" s="18">
        <f t="shared" si="43"/>
        <v>6.3218750000000004</v>
      </c>
      <c r="ES8" s="18">
        <f t="shared" si="44"/>
        <v>6.1186718750000004</v>
      </c>
      <c r="ET8">
        <v>2</v>
      </c>
    </row>
    <row r="9" spans="1:150" x14ac:dyDescent="0.2">
      <c r="A9" s="28">
        <v>29</v>
      </c>
      <c r="B9" s="28" t="s">
        <v>64</v>
      </c>
      <c r="C9" s="28" t="s">
        <v>71</v>
      </c>
      <c r="D9" s="28" t="s">
        <v>72</v>
      </c>
      <c r="E9" s="28" t="s">
        <v>73</v>
      </c>
      <c r="F9" s="10">
        <v>5.3</v>
      </c>
      <c r="G9" s="10">
        <v>6.8</v>
      </c>
      <c r="H9" s="10">
        <v>5.3</v>
      </c>
      <c r="I9" s="10">
        <v>6.7</v>
      </c>
      <c r="J9" s="10">
        <v>5.3</v>
      </c>
      <c r="K9" s="10">
        <v>4.8</v>
      </c>
      <c r="L9" s="10">
        <v>6.3</v>
      </c>
      <c r="M9" s="10">
        <v>5.5</v>
      </c>
      <c r="N9" s="25">
        <f t="shared" si="0"/>
        <v>45.999999999999993</v>
      </c>
      <c r="O9" s="26">
        <f t="shared" si="1"/>
        <v>5.7499999999999991</v>
      </c>
      <c r="P9" s="10">
        <v>6.3</v>
      </c>
      <c r="Q9" s="11">
        <f t="shared" si="2"/>
        <v>5.8874999999999993</v>
      </c>
      <c r="R9" s="1"/>
      <c r="S9" s="10">
        <v>5.7</v>
      </c>
      <c r="T9" s="10">
        <v>2.9</v>
      </c>
      <c r="U9" s="10">
        <v>8.3000000000000007</v>
      </c>
      <c r="V9" s="25">
        <f t="shared" si="3"/>
        <v>6.6800000000000006</v>
      </c>
      <c r="W9" s="10">
        <v>6.3</v>
      </c>
      <c r="X9" s="18">
        <f t="shared" si="4"/>
        <v>6.3400000000000007</v>
      </c>
      <c r="Y9" s="18">
        <f t="shared" si="5"/>
        <v>6.1137499999999996</v>
      </c>
      <c r="Z9" s="2"/>
      <c r="AA9" s="10">
        <v>5.8</v>
      </c>
      <c r="AB9" s="10">
        <v>6.5</v>
      </c>
      <c r="AC9" s="10">
        <v>6.3</v>
      </c>
      <c r="AD9" s="10">
        <v>5</v>
      </c>
      <c r="AE9" s="10">
        <v>5.5</v>
      </c>
      <c r="AF9" s="10">
        <v>6</v>
      </c>
      <c r="AG9" s="10">
        <v>7.5</v>
      </c>
      <c r="AH9" s="10">
        <v>6.3</v>
      </c>
      <c r="AI9" s="25">
        <f t="shared" si="6"/>
        <v>48.9</v>
      </c>
      <c r="AJ9" s="26">
        <f t="shared" si="7"/>
        <v>6.1124999999999998</v>
      </c>
      <c r="AK9" s="10">
        <v>6.2</v>
      </c>
      <c r="AL9" s="11">
        <f t="shared" si="8"/>
        <v>6.1343749999999995</v>
      </c>
      <c r="AM9" s="1"/>
      <c r="AN9" s="10">
        <v>5.7</v>
      </c>
      <c r="AO9" s="10">
        <v>1.3</v>
      </c>
      <c r="AP9" s="10">
        <v>7.2</v>
      </c>
      <c r="AQ9" s="25">
        <f t="shared" si="9"/>
        <v>5.43</v>
      </c>
      <c r="AR9" s="10">
        <v>6</v>
      </c>
      <c r="AS9" s="18">
        <f t="shared" si="10"/>
        <v>5.64</v>
      </c>
      <c r="AT9" s="18">
        <f t="shared" si="11"/>
        <v>5.8871874999999996</v>
      </c>
      <c r="AU9" s="2"/>
      <c r="AV9" s="10"/>
      <c r="AW9" s="10"/>
      <c r="AX9" s="10"/>
      <c r="AY9" s="10"/>
      <c r="AZ9" s="10"/>
      <c r="BA9" s="10"/>
      <c r="BB9" s="10"/>
      <c r="BC9" s="10"/>
      <c r="BD9" s="25">
        <f t="shared" si="12"/>
        <v>0</v>
      </c>
      <c r="BE9" s="26">
        <f t="shared" si="13"/>
        <v>0</v>
      </c>
      <c r="BF9" s="10"/>
      <c r="BG9" s="11">
        <f t="shared" si="14"/>
        <v>0</v>
      </c>
      <c r="BH9" s="1"/>
      <c r="BI9" s="10"/>
      <c r="BJ9" s="10"/>
      <c r="BK9" s="10"/>
      <c r="BL9" s="25">
        <f t="shared" si="15"/>
        <v>0</v>
      </c>
      <c r="BM9" s="10"/>
      <c r="BN9" s="18">
        <f t="shared" si="16"/>
        <v>0</v>
      </c>
      <c r="BO9" s="18">
        <f t="shared" si="17"/>
        <v>0</v>
      </c>
      <c r="BP9" s="2"/>
      <c r="BQ9" s="18">
        <f t="shared" si="18"/>
        <v>6.1137499999999996</v>
      </c>
      <c r="BR9" s="18">
        <f t="shared" si="19"/>
        <v>5.8871874999999996</v>
      </c>
      <c r="BS9" s="18"/>
      <c r="BT9" s="18">
        <f t="shared" si="20"/>
        <v>6.0004687499999996</v>
      </c>
      <c r="BU9">
        <v>2</v>
      </c>
      <c r="BV9" s="2"/>
      <c r="BW9" s="2"/>
      <c r="BX9" s="10">
        <v>4.8</v>
      </c>
      <c r="BY9" s="10">
        <v>6.5</v>
      </c>
      <c r="BZ9" s="10">
        <v>6</v>
      </c>
      <c r="CA9" s="10">
        <v>6.8</v>
      </c>
      <c r="CB9" s="10">
        <v>5.8</v>
      </c>
      <c r="CC9" s="10">
        <v>5.3</v>
      </c>
      <c r="CD9" s="10">
        <v>4</v>
      </c>
      <c r="CE9" s="10">
        <v>4.5</v>
      </c>
      <c r="CF9" s="25">
        <f t="shared" si="21"/>
        <v>43.7</v>
      </c>
      <c r="CG9" s="26">
        <f t="shared" si="22"/>
        <v>5.4625000000000004</v>
      </c>
      <c r="CH9" s="10">
        <v>6</v>
      </c>
      <c r="CI9" s="11">
        <f t="shared" si="23"/>
        <v>5.5968750000000007</v>
      </c>
      <c r="CJ9" s="1"/>
      <c r="CK9" s="10">
        <v>5.8</v>
      </c>
      <c r="CL9" s="10">
        <v>2.5</v>
      </c>
      <c r="CM9" s="10">
        <v>8.1</v>
      </c>
      <c r="CN9" s="25">
        <f t="shared" si="24"/>
        <v>6.419999999999999</v>
      </c>
      <c r="CO9" s="10">
        <v>5.5</v>
      </c>
      <c r="CP9" s="18">
        <f t="shared" si="25"/>
        <v>6.0349999999999993</v>
      </c>
      <c r="CQ9" s="18">
        <f t="shared" si="26"/>
        <v>5.8159375000000004</v>
      </c>
      <c r="CR9" s="2"/>
      <c r="CS9" s="10">
        <v>5.3</v>
      </c>
      <c r="CT9" s="10">
        <v>6</v>
      </c>
      <c r="CU9" s="10">
        <v>6.2</v>
      </c>
      <c r="CV9" s="10">
        <v>6.2</v>
      </c>
      <c r="CW9" s="10">
        <v>5</v>
      </c>
      <c r="CX9" s="10">
        <v>6</v>
      </c>
      <c r="CY9" s="10">
        <v>6</v>
      </c>
      <c r="CZ9" s="10">
        <v>6.2</v>
      </c>
      <c r="DA9" s="25">
        <f t="shared" si="27"/>
        <v>46.900000000000006</v>
      </c>
      <c r="DB9" s="26">
        <f t="shared" si="28"/>
        <v>5.8625000000000007</v>
      </c>
      <c r="DC9" s="10">
        <v>6.3</v>
      </c>
      <c r="DD9" s="11">
        <f t="shared" si="29"/>
        <v>5.9718750000000007</v>
      </c>
      <c r="DE9" s="1"/>
      <c r="DF9" s="10">
        <v>5.3</v>
      </c>
      <c r="DG9" s="10">
        <v>1.3</v>
      </c>
      <c r="DH9" s="10">
        <v>6.7</v>
      </c>
      <c r="DI9" s="25">
        <f t="shared" si="30"/>
        <v>5.0799999999999992</v>
      </c>
      <c r="DJ9" s="10">
        <v>6</v>
      </c>
      <c r="DK9" s="18">
        <f t="shared" si="31"/>
        <v>5.3649999999999993</v>
      </c>
      <c r="DL9" s="18">
        <f t="shared" si="32"/>
        <v>5.6684374999999996</v>
      </c>
      <c r="DM9" s="2"/>
      <c r="DN9" s="10"/>
      <c r="DO9" s="10"/>
      <c r="DP9" s="10"/>
      <c r="DQ9" s="10"/>
      <c r="DR9" s="10"/>
      <c r="DS9" s="10"/>
      <c r="DT9" s="10"/>
      <c r="DU9" s="10"/>
      <c r="DV9" s="25">
        <f t="shared" si="33"/>
        <v>0</v>
      </c>
      <c r="DW9" s="26">
        <f t="shared" si="34"/>
        <v>0</v>
      </c>
      <c r="DX9" s="10"/>
      <c r="DY9" s="11">
        <f t="shared" si="35"/>
        <v>0</v>
      </c>
      <c r="DZ9" s="1"/>
      <c r="EA9" s="10"/>
      <c r="EB9" s="10"/>
      <c r="EC9" s="10"/>
      <c r="ED9" s="25">
        <f t="shared" si="36"/>
        <v>0</v>
      </c>
      <c r="EE9" s="10"/>
      <c r="EF9" s="18">
        <f t="shared" si="37"/>
        <v>0</v>
      </c>
      <c r="EG9" s="18">
        <f t="shared" si="38"/>
        <v>0</v>
      </c>
      <c r="EH9" s="2"/>
      <c r="EI9" s="18">
        <f t="shared" si="39"/>
        <v>5.8159375000000004</v>
      </c>
      <c r="EJ9" s="18">
        <f t="shared" si="40"/>
        <v>5.6684374999999996</v>
      </c>
      <c r="EK9" s="18"/>
      <c r="EL9" s="18">
        <f t="shared" si="41"/>
        <v>5.7421875</v>
      </c>
      <c r="EM9" s="17">
        <v>3</v>
      </c>
      <c r="EN9" s="2"/>
      <c r="EO9" s="2"/>
      <c r="EQ9" s="18">
        <f t="shared" si="42"/>
        <v>6.0004687499999996</v>
      </c>
      <c r="ER9" s="18">
        <f t="shared" si="43"/>
        <v>5.7421875</v>
      </c>
      <c r="ES9" s="18">
        <f t="shared" si="44"/>
        <v>5.8713281249999998</v>
      </c>
      <c r="ET9">
        <v>3</v>
      </c>
    </row>
    <row r="10" spans="1:150" x14ac:dyDescent="0.2">
      <c r="A10" s="28">
        <v>33</v>
      </c>
      <c r="B10" s="28" t="s">
        <v>63</v>
      </c>
      <c r="C10" s="28" t="s">
        <v>71</v>
      </c>
      <c r="D10" s="28" t="s">
        <v>72</v>
      </c>
      <c r="E10" s="28" t="s">
        <v>73</v>
      </c>
      <c r="F10" s="10">
        <v>5.5</v>
      </c>
      <c r="G10" s="10">
        <v>6.3</v>
      </c>
      <c r="H10" s="10">
        <v>3</v>
      </c>
      <c r="I10" s="10">
        <v>5.8</v>
      </c>
      <c r="J10" s="10">
        <v>5.4</v>
      </c>
      <c r="K10" s="10">
        <v>4.5</v>
      </c>
      <c r="L10" s="10">
        <v>6.5</v>
      </c>
      <c r="M10" s="10">
        <v>5</v>
      </c>
      <c r="N10" s="25">
        <f t="shared" si="0"/>
        <v>42</v>
      </c>
      <c r="O10" s="26">
        <f t="shared" si="1"/>
        <v>5.25</v>
      </c>
      <c r="P10" s="10">
        <v>6.1</v>
      </c>
      <c r="Q10" s="11">
        <f t="shared" si="2"/>
        <v>5.4625000000000004</v>
      </c>
      <c r="R10" s="1"/>
      <c r="S10" s="10">
        <v>4.5</v>
      </c>
      <c r="T10" s="10">
        <v>1.6</v>
      </c>
      <c r="U10" s="10">
        <v>8</v>
      </c>
      <c r="V10" s="25">
        <f t="shared" si="3"/>
        <v>6.08</v>
      </c>
      <c r="W10" s="10">
        <v>5.8</v>
      </c>
      <c r="X10" s="18">
        <f t="shared" si="4"/>
        <v>5.6150000000000002</v>
      </c>
      <c r="Y10" s="18">
        <f t="shared" si="5"/>
        <v>5.5387500000000003</v>
      </c>
      <c r="Z10" s="2"/>
      <c r="AA10" s="10">
        <v>5.7</v>
      </c>
      <c r="AB10" s="10">
        <v>6.3</v>
      </c>
      <c r="AC10" s="10">
        <v>3.7</v>
      </c>
      <c r="AD10" s="10">
        <v>5.2</v>
      </c>
      <c r="AE10" s="10">
        <v>4.7</v>
      </c>
      <c r="AF10" s="10">
        <v>4.7</v>
      </c>
      <c r="AG10" s="10">
        <v>5.3</v>
      </c>
      <c r="AH10" s="10">
        <v>5</v>
      </c>
      <c r="AI10" s="25">
        <f t="shared" si="6"/>
        <v>40.599999999999994</v>
      </c>
      <c r="AJ10" s="26">
        <f t="shared" si="7"/>
        <v>5.0749999999999993</v>
      </c>
      <c r="AK10" s="10">
        <v>6.2</v>
      </c>
      <c r="AL10" s="11">
        <f t="shared" si="8"/>
        <v>5.3562499999999993</v>
      </c>
      <c r="AM10" s="1"/>
      <c r="AN10" s="10">
        <v>5.5</v>
      </c>
      <c r="AO10" s="10">
        <v>1.7</v>
      </c>
      <c r="AP10" s="10">
        <v>7.2</v>
      </c>
      <c r="AQ10" s="25">
        <f t="shared" si="9"/>
        <v>5.55</v>
      </c>
      <c r="AR10" s="10">
        <v>6</v>
      </c>
      <c r="AS10" s="18">
        <f t="shared" si="10"/>
        <v>5.65</v>
      </c>
      <c r="AT10" s="18">
        <f t="shared" si="11"/>
        <v>5.5031249999999998</v>
      </c>
      <c r="AU10" s="2"/>
      <c r="AV10" s="10"/>
      <c r="AW10" s="10"/>
      <c r="AX10" s="10"/>
      <c r="AY10" s="10"/>
      <c r="AZ10" s="10"/>
      <c r="BA10" s="10"/>
      <c r="BB10" s="10"/>
      <c r="BC10" s="10"/>
      <c r="BD10" s="25">
        <f t="shared" si="12"/>
        <v>0</v>
      </c>
      <c r="BE10" s="26">
        <f t="shared" si="13"/>
        <v>0</v>
      </c>
      <c r="BF10" s="10"/>
      <c r="BG10" s="11">
        <f t="shared" si="14"/>
        <v>0</v>
      </c>
      <c r="BH10" s="1"/>
      <c r="BI10" s="10"/>
      <c r="BJ10" s="10"/>
      <c r="BK10" s="10"/>
      <c r="BL10" s="25">
        <f t="shared" si="15"/>
        <v>0</v>
      </c>
      <c r="BM10" s="10"/>
      <c r="BN10" s="18">
        <f t="shared" si="16"/>
        <v>0</v>
      </c>
      <c r="BO10" s="18">
        <f t="shared" si="17"/>
        <v>0</v>
      </c>
      <c r="BP10" s="2"/>
      <c r="BQ10" s="18">
        <f t="shared" si="18"/>
        <v>5.5387500000000003</v>
      </c>
      <c r="BR10" s="18">
        <f t="shared" si="19"/>
        <v>5.5031249999999998</v>
      </c>
      <c r="BS10" s="18"/>
      <c r="BT10" s="18">
        <f t="shared" si="20"/>
        <v>5.5209375000000005</v>
      </c>
      <c r="BU10">
        <v>6</v>
      </c>
      <c r="BV10" s="2"/>
      <c r="BW10" s="2"/>
      <c r="BX10" s="10">
        <v>5</v>
      </c>
      <c r="BY10" s="10">
        <v>6.5</v>
      </c>
      <c r="BZ10" s="10">
        <v>6.3</v>
      </c>
      <c r="CA10" s="10">
        <v>7</v>
      </c>
      <c r="CB10" s="10">
        <v>5.8</v>
      </c>
      <c r="CC10" s="10">
        <v>5</v>
      </c>
      <c r="CD10" s="10">
        <v>4</v>
      </c>
      <c r="CE10" s="10">
        <v>4</v>
      </c>
      <c r="CF10" s="25">
        <f t="shared" si="21"/>
        <v>43.6</v>
      </c>
      <c r="CG10" s="26">
        <f t="shared" si="22"/>
        <v>5.45</v>
      </c>
      <c r="CH10" s="10">
        <v>5.8</v>
      </c>
      <c r="CI10" s="11">
        <f t="shared" si="23"/>
        <v>5.5375000000000005</v>
      </c>
      <c r="CJ10" s="1"/>
      <c r="CK10" s="10">
        <v>5.3</v>
      </c>
      <c r="CL10" s="10">
        <v>1.5</v>
      </c>
      <c r="CM10" s="10">
        <v>5.6</v>
      </c>
      <c r="CN10" s="25">
        <f t="shared" si="24"/>
        <v>4.3699999999999992</v>
      </c>
      <c r="CO10" s="10">
        <v>5.6</v>
      </c>
      <c r="CP10" s="18">
        <f t="shared" si="25"/>
        <v>4.91</v>
      </c>
      <c r="CQ10" s="18">
        <f t="shared" si="26"/>
        <v>5.2237500000000008</v>
      </c>
      <c r="CR10" s="2"/>
      <c r="CS10" s="10">
        <v>5.7</v>
      </c>
      <c r="CT10" s="10">
        <v>6.5</v>
      </c>
      <c r="CU10" s="10">
        <v>6</v>
      </c>
      <c r="CV10" s="10">
        <v>5.7</v>
      </c>
      <c r="CW10" s="10">
        <v>4.7</v>
      </c>
      <c r="CX10" s="10">
        <v>5</v>
      </c>
      <c r="CY10" s="10">
        <v>6</v>
      </c>
      <c r="CZ10" s="10">
        <v>5.7</v>
      </c>
      <c r="DA10" s="25">
        <f t="shared" si="27"/>
        <v>45.3</v>
      </c>
      <c r="DB10" s="26">
        <f t="shared" si="28"/>
        <v>5.6624999999999996</v>
      </c>
      <c r="DC10" s="10">
        <v>6</v>
      </c>
      <c r="DD10" s="11">
        <f t="shared" si="29"/>
        <v>5.7468749999999993</v>
      </c>
      <c r="DE10" s="1"/>
      <c r="DF10" s="10">
        <v>5</v>
      </c>
      <c r="DG10" s="10">
        <v>1.3</v>
      </c>
      <c r="DH10" s="10">
        <v>5.8</v>
      </c>
      <c r="DI10" s="25">
        <f t="shared" si="30"/>
        <v>4.4499999999999993</v>
      </c>
      <c r="DJ10" s="10">
        <v>5.7</v>
      </c>
      <c r="DK10" s="18">
        <f t="shared" si="31"/>
        <v>4.8999999999999995</v>
      </c>
      <c r="DL10" s="18">
        <f t="shared" si="32"/>
        <v>5.3234374999999989</v>
      </c>
      <c r="DM10" s="2"/>
      <c r="DN10" s="10"/>
      <c r="DO10" s="10"/>
      <c r="DP10" s="10"/>
      <c r="DQ10" s="10"/>
      <c r="DR10" s="10"/>
      <c r="DS10" s="10"/>
      <c r="DT10" s="10"/>
      <c r="DU10" s="10"/>
      <c r="DV10" s="25">
        <f t="shared" si="33"/>
        <v>0</v>
      </c>
      <c r="DW10" s="26">
        <f t="shared" si="34"/>
        <v>0</v>
      </c>
      <c r="DX10" s="10"/>
      <c r="DY10" s="11">
        <f t="shared" si="35"/>
        <v>0</v>
      </c>
      <c r="DZ10" s="1"/>
      <c r="EA10" s="10"/>
      <c r="EB10" s="10"/>
      <c r="EC10" s="10"/>
      <c r="ED10" s="25">
        <f t="shared" si="36"/>
        <v>0</v>
      </c>
      <c r="EE10" s="10"/>
      <c r="EF10" s="18">
        <f t="shared" si="37"/>
        <v>0</v>
      </c>
      <c r="EG10" s="18">
        <f t="shared" si="38"/>
        <v>0</v>
      </c>
      <c r="EH10" s="2"/>
      <c r="EI10" s="18">
        <f t="shared" si="39"/>
        <v>5.2237500000000008</v>
      </c>
      <c r="EJ10" s="18">
        <f t="shared" si="40"/>
        <v>5.3234374999999989</v>
      </c>
      <c r="EK10" s="18"/>
      <c r="EL10" s="18">
        <f t="shared" si="41"/>
        <v>5.2735937499999999</v>
      </c>
      <c r="EM10" s="17">
        <v>5</v>
      </c>
      <c r="EN10" s="2"/>
      <c r="EO10" s="2"/>
      <c r="EQ10" s="18">
        <f t="shared" si="42"/>
        <v>5.5209375000000005</v>
      </c>
      <c r="ER10" s="18">
        <f t="shared" si="43"/>
        <v>5.2735937499999999</v>
      </c>
      <c r="ES10" s="18">
        <f t="shared" si="44"/>
        <v>5.3972656250000002</v>
      </c>
      <c r="ET10">
        <v>4</v>
      </c>
    </row>
    <row r="11" spans="1:150" x14ac:dyDescent="0.2">
      <c r="A11" s="28">
        <v>3</v>
      </c>
      <c r="B11" s="28" t="s">
        <v>40</v>
      </c>
      <c r="C11" s="28" t="s">
        <v>163</v>
      </c>
      <c r="D11" s="28" t="s">
        <v>66</v>
      </c>
      <c r="E11" s="28" t="s">
        <v>46</v>
      </c>
      <c r="F11" s="10">
        <v>4.5</v>
      </c>
      <c r="G11" s="10">
        <v>5.8</v>
      </c>
      <c r="H11" s="10">
        <v>4</v>
      </c>
      <c r="I11" s="10">
        <v>5</v>
      </c>
      <c r="J11" s="10">
        <v>5.5</v>
      </c>
      <c r="K11" s="10">
        <v>4</v>
      </c>
      <c r="L11" s="10">
        <v>5.6</v>
      </c>
      <c r="M11" s="10">
        <v>4.5</v>
      </c>
      <c r="N11" s="25">
        <f t="shared" si="0"/>
        <v>38.9</v>
      </c>
      <c r="O11" s="26">
        <f t="shared" si="1"/>
        <v>4.8624999999999998</v>
      </c>
      <c r="P11" s="10">
        <v>6.5</v>
      </c>
      <c r="Q11" s="11">
        <f t="shared" si="2"/>
        <v>5.2718749999999996</v>
      </c>
      <c r="R11" s="1"/>
      <c r="S11" s="10">
        <v>3.6</v>
      </c>
      <c r="T11" s="10">
        <v>1.2</v>
      </c>
      <c r="U11" s="10">
        <v>6.5</v>
      </c>
      <c r="V11" s="25">
        <f t="shared" si="3"/>
        <v>4.91</v>
      </c>
      <c r="W11" s="10">
        <v>6.5</v>
      </c>
      <c r="X11" s="18">
        <f t="shared" si="4"/>
        <v>4.9800000000000004</v>
      </c>
      <c r="Y11" s="18">
        <f t="shared" si="5"/>
        <v>5.1259375</v>
      </c>
      <c r="Z11" s="2"/>
      <c r="AA11" s="10">
        <v>5.2</v>
      </c>
      <c r="AB11" s="10">
        <v>6.3</v>
      </c>
      <c r="AC11" s="10">
        <v>5</v>
      </c>
      <c r="AD11" s="10">
        <v>4.7</v>
      </c>
      <c r="AE11" s="10">
        <v>5</v>
      </c>
      <c r="AF11" s="10">
        <v>4.7</v>
      </c>
      <c r="AG11" s="10">
        <v>5.7</v>
      </c>
      <c r="AH11" s="10">
        <v>5.2</v>
      </c>
      <c r="AI11" s="25">
        <f t="shared" si="6"/>
        <v>41.800000000000004</v>
      </c>
      <c r="AJ11" s="26">
        <f t="shared" si="7"/>
        <v>5.2250000000000005</v>
      </c>
      <c r="AK11" s="10">
        <v>5.2</v>
      </c>
      <c r="AL11" s="11">
        <f t="shared" si="8"/>
        <v>5.21875</v>
      </c>
      <c r="AM11" s="1"/>
      <c r="AN11" s="10">
        <v>4.7</v>
      </c>
      <c r="AO11" s="10">
        <v>0</v>
      </c>
      <c r="AP11" s="10">
        <v>4.8</v>
      </c>
      <c r="AQ11" s="25">
        <f t="shared" si="9"/>
        <v>3.36</v>
      </c>
      <c r="AR11" s="10">
        <v>4.5</v>
      </c>
      <c r="AS11" s="18">
        <f t="shared" si="10"/>
        <v>3.98</v>
      </c>
      <c r="AT11" s="18">
        <f t="shared" si="11"/>
        <v>4.5993750000000002</v>
      </c>
      <c r="AU11" s="2"/>
      <c r="AV11" s="10"/>
      <c r="AW11" s="10"/>
      <c r="AX11" s="10"/>
      <c r="AY11" s="10"/>
      <c r="AZ11" s="10"/>
      <c r="BA11" s="10"/>
      <c r="BB11" s="10"/>
      <c r="BC11" s="10"/>
      <c r="BD11" s="25">
        <f t="shared" si="12"/>
        <v>0</v>
      </c>
      <c r="BE11" s="26">
        <f t="shared" si="13"/>
        <v>0</v>
      </c>
      <c r="BF11" s="10"/>
      <c r="BG11" s="11">
        <f t="shared" si="14"/>
        <v>0</v>
      </c>
      <c r="BH11" s="1"/>
      <c r="BI11" s="10"/>
      <c r="BJ11" s="10"/>
      <c r="BK11" s="10"/>
      <c r="BL11" s="25">
        <f t="shared" si="15"/>
        <v>0</v>
      </c>
      <c r="BM11" s="10"/>
      <c r="BN11" s="18">
        <f t="shared" si="16"/>
        <v>0</v>
      </c>
      <c r="BO11" s="18">
        <f t="shared" si="17"/>
        <v>0</v>
      </c>
      <c r="BP11" s="2"/>
      <c r="BQ11" s="18">
        <f t="shared" si="18"/>
        <v>5.1259375</v>
      </c>
      <c r="BR11" s="18">
        <f t="shared" si="19"/>
        <v>4.5993750000000002</v>
      </c>
      <c r="BS11" s="18"/>
      <c r="BT11" s="18">
        <f t="shared" si="20"/>
        <v>4.8626562500000006</v>
      </c>
      <c r="BU11">
        <v>7</v>
      </c>
      <c r="BV11" s="2"/>
      <c r="BW11" s="2"/>
      <c r="BX11" s="10">
        <v>4.5</v>
      </c>
      <c r="BY11" s="10">
        <v>6.5</v>
      </c>
      <c r="BZ11" s="10">
        <v>5.3</v>
      </c>
      <c r="CA11" s="10">
        <v>5.8</v>
      </c>
      <c r="CB11" s="10">
        <v>5</v>
      </c>
      <c r="CC11" s="10">
        <v>4</v>
      </c>
      <c r="CD11" s="10">
        <v>5.5</v>
      </c>
      <c r="CE11" s="10">
        <v>5.2</v>
      </c>
      <c r="CF11" s="25">
        <f t="shared" si="21"/>
        <v>41.800000000000004</v>
      </c>
      <c r="CG11" s="26">
        <f t="shared" si="22"/>
        <v>5.2250000000000005</v>
      </c>
      <c r="CH11" s="10">
        <v>6.6</v>
      </c>
      <c r="CI11" s="11">
        <f t="shared" si="23"/>
        <v>5.5687499999999996</v>
      </c>
      <c r="CJ11" s="1"/>
      <c r="CK11" s="10">
        <v>5.3</v>
      </c>
      <c r="CL11" s="10">
        <v>2</v>
      </c>
      <c r="CM11" s="10">
        <v>7.8</v>
      </c>
      <c r="CN11" s="25">
        <f t="shared" si="24"/>
        <v>6.06</v>
      </c>
      <c r="CO11" s="10">
        <v>6.7</v>
      </c>
      <c r="CP11" s="18">
        <f t="shared" si="25"/>
        <v>6.0299999999999994</v>
      </c>
      <c r="CQ11" s="18">
        <f t="shared" si="26"/>
        <v>5.7993749999999995</v>
      </c>
      <c r="CR11" s="2"/>
      <c r="CS11" s="10">
        <v>5.8</v>
      </c>
      <c r="CT11" s="10">
        <v>6.2</v>
      </c>
      <c r="CU11" s="10">
        <v>6</v>
      </c>
      <c r="CV11" s="10">
        <v>5.5</v>
      </c>
      <c r="CW11" s="10">
        <v>4.8</v>
      </c>
      <c r="CX11" s="10">
        <v>4.8</v>
      </c>
      <c r="CY11" s="10">
        <v>5</v>
      </c>
      <c r="CZ11" s="10">
        <v>5.7</v>
      </c>
      <c r="DA11" s="25">
        <f t="shared" si="27"/>
        <v>43.800000000000004</v>
      </c>
      <c r="DB11" s="26">
        <f t="shared" si="28"/>
        <v>5.4750000000000005</v>
      </c>
      <c r="DC11" s="10">
        <v>6</v>
      </c>
      <c r="DD11" s="11">
        <f t="shared" si="29"/>
        <v>5.6062500000000002</v>
      </c>
      <c r="DE11" s="1"/>
      <c r="DF11" s="10">
        <v>5.5</v>
      </c>
      <c r="DG11" s="10">
        <v>0.9</v>
      </c>
      <c r="DH11" s="10">
        <v>6.6</v>
      </c>
      <c r="DI11" s="25">
        <f t="shared" si="30"/>
        <v>4.8899999999999988</v>
      </c>
      <c r="DJ11" s="10">
        <v>6</v>
      </c>
      <c r="DK11" s="18">
        <f t="shared" si="31"/>
        <v>5.3199999999999994</v>
      </c>
      <c r="DL11" s="18">
        <f t="shared" si="32"/>
        <v>5.4631249999999998</v>
      </c>
      <c r="DM11" s="2"/>
      <c r="DN11" s="10"/>
      <c r="DO11" s="10"/>
      <c r="DP11" s="10"/>
      <c r="DQ11" s="10"/>
      <c r="DR11" s="10"/>
      <c r="DS11" s="10"/>
      <c r="DT11" s="10"/>
      <c r="DU11" s="10"/>
      <c r="DV11" s="25">
        <f t="shared" si="33"/>
        <v>0</v>
      </c>
      <c r="DW11" s="26">
        <f t="shared" si="34"/>
        <v>0</v>
      </c>
      <c r="DX11" s="10"/>
      <c r="DY11" s="11">
        <f t="shared" si="35"/>
        <v>0</v>
      </c>
      <c r="DZ11" s="1"/>
      <c r="EA11" s="10"/>
      <c r="EB11" s="10"/>
      <c r="EC11" s="10"/>
      <c r="ED11" s="25">
        <f t="shared" si="36"/>
        <v>0</v>
      </c>
      <c r="EE11" s="10"/>
      <c r="EF11" s="18">
        <f t="shared" si="37"/>
        <v>0</v>
      </c>
      <c r="EG11" s="18">
        <f t="shared" si="38"/>
        <v>0</v>
      </c>
      <c r="EH11" s="2"/>
      <c r="EI11" s="18">
        <f t="shared" si="39"/>
        <v>5.7993749999999995</v>
      </c>
      <c r="EJ11" s="18">
        <f t="shared" si="40"/>
        <v>5.4631249999999998</v>
      </c>
      <c r="EK11" s="18"/>
      <c r="EL11" s="18">
        <f t="shared" si="41"/>
        <v>5.6312499999999996</v>
      </c>
      <c r="EM11" s="17">
        <v>4</v>
      </c>
      <c r="EN11" s="2"/>
      <c r="EO11" s="2"/>
      <c r="EQ11" s="18">
        <f t="shared" si="42"/>
        <v>4.8626562500000006</v>
      </c>
      <c r="ER11" s="18">
        <f t="shared" si="43"/>
        <v>5.6312499999999996</v>
      </c>
      <c r="ES11" s="18">
        <f t="shared" si="44"/>
        <v>5.2469531250000001</v>
      </c>
      <c r="ET11">
        <v>5</v>
      </c>
    </row>
    <row r="12" spans="1:150" x14ac:dyDescent="0.2">
      <c r="A12" s="28">
        <v>67</v>
      </c>
      <c r="B12" s="28" t="s">
        <v>166</v>
      </c>
      <c r="C12" s="29" t="s">
        <v>165</v>
      </c>
      <c r="D12" s="28" t="s">
        <v>134</v>
      </c>
      <c r="E12" s="29" t="s">
        <v>106</v>
      </c>
      <c r="F12" s="10">
        <v>5</v>
      </c>
      <c r="G12" s="10">
        <v>6.3</v>
      </c>
      <c r="H12" s="10">
        <v>5.8</v>
      </c>
      <c r="I12" s="10">
        <v>6.5</v>
      </c>
      <c r="J12" s="10">
        <v>5.3</v>
      </c>
      <c r="K12" s="10">
        <v>4</v>
      </c>
      <c r="L12" s="10">
        <v>5.8</v>
      </c>
      <c r="M12" s="10">
        <v>5</v>
      </c>
      <c r="N12" s="25">
        <f t="shared" si="0"/>
        <v>43.7</v>
      </c>
      <c r="O12" s="26">
        <f t="shared" si="1"/>
        <v>5.4625000000000004</v>
      </c>
      <c r="P12" s="10">
        <v>6.5</v>
      </c>
      <c r="Q12" s="11">
        <f t="shared" si="2"/>
        <v>5.7218750000000007</v>
      </c>
      <c r="R12" s="1"/>
      <c r="S12" s="10">
        <v>4.4000000000000004</v>
      </c>
      <c r="T12" s="10">
        <v>1.2</v>
      </c>
      <c r="U12" s="10">
        <v>8.3000000000000007</v>
      </c>
      <c r="V12" s="25">
        <f t="shared" si="3"/>
        <v>6.1700000000000008</v>
      </c>
      <c r="W12" s="10">
        <v>6.7</v>
      </c>
      <c r="X12" s="18">
        <f t="shared" si="4"/>
        <v>5.86</v>
      </c>
      <c r="Y12" s="18">
        <f t="shared" si="5"/>
        <v>5.7909375000000001</v>
      </c>
      <c r="Z12" s="2"/>
      <c r="AA12" s="10">
        <v>6</v>
      </c>
      <c r="AB12" s="10">
        <v>6.3</v>
      </c>
      <c r="AC12" s="10">
        <v>5.7</v>
      </c>
      <c r="AD12" s="10">
        <v>5.5</v>
      </c>
      <c r="AE12" s="10">
        <v>5</v>
      </c>
      <c r="AF12" s="10">
        <v>4.7</v>
      </c>
      <c r="AG12" s="10">
        <v>6.8</v>
      </c>
      <c r="AH12" s="10">
        <v>4.9000000000000004</v>
      </c>
      <c r="AI12" s="25">
        <f t="shared" si="6"/>
        <v>44.9</v>
      </c>
      <c r="AJ12" s="26">
        <f t="shared" si="7"/>
        <v>5.6124999999999998</v>
      </c>
      <c r="AK12" s="10">
        <v>6</v>
      </c>
      <c r="AL12" s="11">
        <f t="shared" si="8"/>
        <v>5.7093749999999996</v>
      </c>
      <c r="AM12" s="1"/>
      <c r="AN12" s="10">
        <v>5.7</v>
      </c>
      <c r="AO12" s="10">
        <v>2.1</v>
      </c>
      <c r="AP12" s="10">
        <v>6.6</v>
      </c>
      <c r="AQ12" s="25">
        <f t="shared" si="9"/>
        <v>5.2499999999999991</v>
      </c>
      <c r="AR12" s="10">
        <v>5.7</v>
      </c>
      <c r="AS12" s="18">
        <f t="shared" si="10"/>
        <v>5.4749999999999996</v>
      </c>
      <c r="AT12" s="18">
        <f t="shared" si="11"/>
        <v>5.5921874999999996</v>
      </c>
      <c r="AU12" s="2"/>
      <c r="AV12" s="10"/>
      <c r="AW12" s="10"/>
      <c r="AX12" s="10"/>
      <c r="AY12" s="10"/>
      <c r="AZ12" s="10"/>
      <c r="BA12" s="10"/>
      <c r="BB12" s="10"/>
      <c r="BC12" s="10"/>
      <c r="BD12" s="25">
        <f t="shared" si="12"/>
        <v>0</v>
      </c>
      <c r="BE12" s="26">
        <f t="shared" si="13"/>
        <v>0</v>
      </c>
      <c r="BF12" s="10"/>
      <c r="BG12" s="11">
        <f t="shared" si="14"/>
        <v>0</v>
      </c>
      <c r="BH12" s="1"/>
      <c r="BI12" s="10"/>
      <c r="BJ12" s="10"/>
      <c r="BK12" s="10"/>
      <c r="BL12" s="25">
        <f t="shared" si="15"/>
        <v>0</v>
      </c>
      <c r="BM12" s="10"/>
      <c r="BN12" s="18">
        <f t="shared" si="16"/>
        <v>0</v>
      </c>
      <c r="BO12" s="18">
        <f t="shared" si="17"/>
        <v>0</v>
      </c>
      <c r="BP12" s="2"/>
      <c r="BQ12" s="18">
        <f t="shared" si="18"/>
        <v>5.7909375000000001</v>
      </c>
      <c r="BR12" s="18">
        <f t="shared" si="19"/>
        <v>5.5921874999999996</v>
      </c>
      <c r="BS12" s="18"/>
      <c r="BT12" s="18">
        <f t="shared" si="20"/>
        <v>5.6915624999999999</v>
      </c>
      <c r="BU12">
        <v>5</v>
      </c>
      <c r="BV12" s="2"/>
      <c r="BW12" s="2"/>
      <c r="BX12" s="10">
        <v>5</v>
      </c>
      <c r="BY12" s="10">
        <v>6.5</v>
      </c>
      <c r="BZ12" s="10">
        <v>5.3</v>
      </c>
      <c r="CA12" s="10">
        <v>6.8</v>
      </c>
      <c r="CB12" s="10">
        <v>5</v>
      </c>
      <c r="CC12" s="10">
        <v>4.5</v>
      </c>
      <c r="CD12" s="10">
        <v>6.8</v>
      </c>
      <c r="CE12" s="10">
        <v>5</v>
      </c>
      <c r="CF12" s="25">
        <f t="shared" si="21"/>
        <v>44.9</v>
      </c>
      <c r="CG12" s="26">
        <f t="shared" si="22"/>
        <v>5.6124999999999998</v>
      </c>
      <c r="CH12" s="10">
        <v>7</v>
      </c>
      <c r="CI12" s="11">
        <f t="shared" si="23"/>
        <v>5.9593749999999996</v>
      </c>
      <c r="CJ12" s="1"/>
      <c r="CK12" s="10">
        <v>5</v>
      </c>
      <c r="CL12" s="10">
        <v>2.5</v>
      </c>
      <c r="CM12" s="10">
        <v>7.5</v>
      </c>
      <c r="CN12" s="25">
        <f t="shared" si="24"/>
        <v>6</v>
      </c>
      <c r="CO12" s="10">
        <v>6.8</v>
      </c>
      <c r="CP12" s="18">
        <f t="shared" si="25"/>
        <v>5.95</v>
      </c>
      <c r="CQ12" s="18">
        <f t="shared" si="26"/>
        <v>5.9546875000000004</v>
      </c>
      <c r="CR12" s="2"/>
      <c r="CS12" s="10">
        <v>5.5</v>
      </c>
      <c r="CT12" s="10">
        <v>6.3</v>
      </c>
      <c r="CU12" s="10">
        <v>6.2</v>
      </c>
      <c r="CV12" s="10">
        <v>5.8</v>
      </c>
      <c r="CW12" s="10">
        <v>4.8</v>
      </c>
      <c r="CX12" s="10">
        <v>4.8</v>
      </c>
      <c r="CY12" s="10">
        <v>6.2</v>
      </c>
      <c r="CZ12" s="10">
        <v>5</v>
      </c>
      <c r="DA12" s="25">
        <f t="shared" si="27"/>
        <v>44.6</v>
      </c>
      <c r="DB12" s="26">
        <f t="shared" si="28"/>
        <v>5.5750000000000002</v>
      </c>
      <c r="DC12" s="10">
        <v>6.3</v>
      </c>
      <c r="DD12" s="11">
        <f t="shared" si="29"/>
        <v>5.7562500000000005</v>
      </c>
      <c r="DE12" s="1"/>
      <c r="DF12" s="10">
        <v>5.7</v>
      </c>
      <c r="DG12" s="10">
        <v>1.2</v>
      </c>
      <c r="DH12" s="10">
        <v>7</v>
      </c>
      <c r="DI12" s="25">
        <f t="shared" si="30"/>
        <v>5.26</v>
      </c>
      <c r="DJ12" s="10">
        <v>6.2</v>
      </c>
      <c r="DK12" s="18">
        <f t="shared" si="31"/>
        <v>5.6049999999999995</v>
      </c>
      <c r="DL12" s="18">
        <f t="shared" si="32"/>
        <v>5.680625</v>
      </c>
      <c r="DM12" s="2"/>
      <c r="DN12" s="10"/>
      <c r="DO12" s="10"/>
      <c r="DP12" s="10"/>
      <c r="DQ12" s="10"/>
      <c r="DR12" s="10"/>
      <c r="DS12" s="10"/>
      <c r="DT12" s="10"/>
      <c r="DU12" s="10"/>
      <c r="DV12" s="25">
        <f t="shared" si="33"/>
        <v>0</v>
      </c>
      <c r="DW12" s="26">
        <f t="shared" si="34"/>
        <v>0</v>
      </c>
      <c r="DX12" s="10"/>
      <c r="DY12" s="11">
        <f t="shared" si="35"/>
        <v>0</v>
      </c>
      <c r="DZ12" s="1"/>
      <c r="EA12" s="10"/>
      <c r="EB12" s="10"/>
      <c r="EC12" s="10"/>
      <c r="ED12" s="25">
        <f t="shared" si="36"/>
        <v>0</v>
      </c>
      <c r="EE12" s="10"/>
      <c r="EF12" s="18">
        <f t="shared" si="37"/>
        <v>0</v>
      </c>
      <c r="EG12" s="18">
        <f t="shared" si="38"/>
        <v>0</v>
      </c>
      <c r="EH12" s="2"/>
      <c r="EI12" s="18">
        <f t="shared" si="39"/>
        <v>5.9546875000000004</v>
      </c>
      <c r="EJ12" s="18">
        <f t="shared" si="40"/>
        <v>5.680625</v>
      </c>
      <c r="EK12" s="18"/>
      <c r="EL12" s="18">
        <f t="shared" si="41"/>
        <v>5.8176562500000006</v>
      </c>
      <c r="EM12" s="17" t="s">
        <v>254</v>
      </c>
      <c r="EN12" s="2"/>
      <c r="EO12" s="2"/>
      <c r="EQ12" s="18">
        <f t="shared" si="42"/>
        <v>5.6915624999999999</v>
      </c>
      <c r="ER12" s="18">
        <f t="shared" si="43"/>
        <v>5.8176562500000006</v>
      </c>
      <c r="ES12" s="18">
        <f t="shared" si="44"/>
        <v>5.7546093750000002</v>
      </c>
      <c r="ET12" s="17" t="s">
        <v>254</v>
      </c>
    </row>
    <row r="13" spans="1:150" x14ac:dyDescent="0.2">
      <c r="A13" s="33">
        <v>19</v>
      </c>
      <c r="B13" s="34" t="s">
        <v>181</v>
      </c>
      <c r="C13" s="34" t="s">
        <v>155</v>
      </c>
      <c r="D13" s="34" t="s">
        <v>66</v>
      </c>
      <c r="E13" s="34" t="s">
        <v>169</v>
      </c>
      <c r="F13" s="10">
        <v>5.3</v>
      </c>
      <c r="G13" s="10">
        <v>6.5</v>
      </c>
      <c r="H13" s="10">
        <v>7</v>
      </c>
      <c r="I13" s="10">
        <v>8.5</v>
      </c>
      <c r="J13" s="10">
        <v>7</v>
      </c>
      <c r="K13" s="10">
        <v>5.5</v>
      </c>
      <c r="L13" s="10">
        <v>6.3</v>
      </c>
      <c r="M13" s="10">
        <v>6.8</v>
      </c>
      <c r="N13" s="25">
        <f t="shared" si="0"/>
        <v>52.899999999999991</v>
      </c>
      <c r="O13" s="26">
        <f t="shared" si="1"/>
        <v>6.6124999999999989</v>
      </c>
      <c r="P13" s="10">
        <v>7.5</v>
      </c>
      <c r="Q13" s="11">
        <f t="shared" si="2"/>
        <v>6.8343749999999996</v>
      </c>
      <c r="R13" s="1"/>
      <c r="S13" s="10">
        <v>6.2</v>
      </c>
      <c r="T13" s="10">
        <v>6</v>
      </c>
      <c r="U13" s="10">
        <v>7.2</v>
      </c>
      <c r="V13" s="25">
        <f t="shared" si="3"/>
        <v>6.84</v>
      </c>
      <c r="W13" s="10">
        <v>7.5</v>
      </c>
      <c r="X13" s="18">
        <f t="shared" si="4"/>
        <v>6.8449999999999998</v>
      </c>
      <c r="Y13" s="18">
        <f t="shared" si="5"/>
        <v>6.8396875000000001</v>
      </c>
      <c r="Z13" s="2"/>
      <c r="AA13" s="10">
        <v>5.7</v>
      </c>
      <c r="AB13" s="10">
        <v>6.8</v>
      </c>
      <c r="AC13" s="10">
        <v>6.5</v>
      </c>
      <c r="AD13" s="10">
        <v>7</v>
      </c>
      <c r="AE13" s="10">
        <v>6.5</v>
      </c>
      <c r="AF13" s="10">
        <v>6.8</v>
      </c>
      <c r="AG13" s="10">
        <v>6.3</v>
      </c>
      <c r="AH13" s="10">
        <v>5</v>
      </c>
      <c r="AI13" s="25">
        <f t="shared" si="6"/>
        <v>50.599999999999994</v>
      </c>
      <c r="AJ13" s="26">
        <f t="shared" si="7"/>
        <v>6.3249999999999993</v>
      </c>
      <c r="AK13" s="10">
        <v>6.5</v>
      </c>
      <c r="AL13" s="11">
        <f t="shared" si="8"/>
        <v>6.3687499999999995</v>
      </c>
      <c r="AM13" s="1"/>
      <c r="AN13" s="10">
        <v>6.3</v>
      </c>
      <c r="AO13" s="10">
        <v>6.5</v>
      </c>
      <c r="AP13" s="10">
        <v>7.6</v>
      </c>
      <c r="AQ13" s="25">
        <f t="shared" si="9"/>
        <v>7.27</v>
      </c>
      <c r="AR13" s="10">
        <v>7</v>
      </c>
      <c r="AS13" s="18">
        <f t="shared" si="10"/>
        <v>6.96</v>
      </c>
      <c r="AT13" s="18">
        <f t="shared" si="11"/>
        <v>6.6643749999999997</v>
      </c>
      <c r="AU13" s="2"/>
      <c r="AV13" s="10"/>
      <c r="AW13" s="10"/>
      <c r="AX13" s="10"/>
      <c r="AY13" s="10"/>
      <c r="AZ13" s="10"/>
      <c r="BA13" s="10"/>
      <c r="BB13" s="10"/>
      <c r="BC13" s="10"/>
      <c r="BD13" s="25">
        <f t="shared" si="12"/>
        <v>0</v>
      </c>
      <c r="BE13" s="26">
        <f t="shared" si="13"/>
        <v>0</v>
      </c>
      <c r="BF13" s="10"/>
      <c r="BG13" s="11">
        <f t="shared" si="14"/>
        <v>0</v>
      </c>
      <c r="BH13" s="1"/>
      <c r="BI13" s="10"/>
      <c r="BJ13" s="10"/>
      <c r="BK13" s="10"/>
      <c r="BL13" s="25">
        <f t="shared" si="15"/>
        <v>0</v>
      </c>
      <c r="BM13" s="10"/>
      <c r="BN13" s="18">
        <f t="shared" si="16"/>
        <v>0</v>
      </c>
      <c r="BO13" s="18">
        <f t="shared" si="17"/>
        <v>0</v>
      </c>
      <c r="BP13" s="2"/>
      <c r="BQ13" s="18">
        <f t="shared" si="18"/>
        <v>6.8396875000000001</v>
      </c>
      <c r="BR13" s="18">
        <f t="shared" si="19"/>
        <v>6.6643749999999997</v>
      </c>
      <c r="BS13" s="18"/>
      <c r="BT13" s="18">
        <f t="shared" si="20"/>
        <v>6.7520312499999999</v>
      </c>
      <c r="BU13" s="57" t="s">
        <v>254</v>
      </c>
      <c r="BV13" s="2"/>
      <c r="BW13" s="2"/>
      <c r="BX13" s="10">
        <v>5.8</v>
      </c>
      <c r="BY13" s="10">
        <v>7</v>
      </c>
      <c r="BZ13" s="10">
        <v>6.3</v>
      </c>
      <c r="CA13" s="10">
        <v>8.5</v>
      </c>
      <c r="CB13" s="10">
        <v>6.3</v>
      </c>
      <c r="CC13" s="10">
        <v>5.5</v>
      </c>
      <c r="CD13" s="10">
        <v>6.5</v>
      </c>
      <c r="CE13" s="10">
        <v>5</v>
      </c>
      <c r="CF13" s="25">
        <f t="shared" si="21"/>
        <v>50.9</v>
      </c>
      <c r="CG13" s="26">
        <f t="shared" si="22"/>
        <v>6.3624999999999998</v>
      </c>
      <c r="CH13" s="10">
        <v>7.8</v>
      </c>
      <c r="CI13" s="11">
        <f t="shared" si="23"/>
        <v>6.7218749999999998</v>
      </c>
      <c r="CJ13" s="1"/>
      <c r="CK13" s="10">
        <v>5.9</v>
      </c>
      <c r="CL13" s="10">
        <v>6</v>
      </c>
      <c r="CM13" s="10">
        <v>7.1</v>
      </c>
      <c r="CN13" s="25">
        <f t="shared" si="24"/>
        <v>6.77</v>
      </c>
      <c r="CO13" s="10">
        <v>7.8</v>
      </c>
      <c r="CP13" s="18">
        <f t="shared" si="25"/>
        <v>6.81</v>
      </c>
      <c r="CQ13" s="18">
        <f t="shared" si="26"/>
        <v>6.7659374999999997</v>
      </c>
      <c r="CR13" s="2"/>
      <c r="CS13" s="10">
        <v>6.5</v>
      </c>
      <c r="CT13" s="10">
        <v>7</v>
      </c>
      <c r="CU13" s="10">
        <v>7</v>
      </c>
      <c r="CV13" s="10">
        <v>6.5</v>
      </c>
      <c r="CW13" s="10">
        <v>6.7</v>
      </c>
      <c r="CX13" s="10">
        <v>6.5</v>
      </c>
      <c r="CY13" s="10">
        <v>7.3</v>
      </c>
      <c r="CZ13" s="10">
        <v>6.7</v>
      </c>
      <c r="DA13" s="25">
        <f t="shared" si="27"/>
        <v>54.2</v>
      </c>
      <c r="DB13" s="26">
        <f t="shared" si="28"/>
        <v>6.7750000000000004</v>
      </c>
      <c r="DC13" s="10">
        <v>6.7</v>
      </c>
      <c r="DD13" s="11">
        <f t="shared" si="29"/>
        <v>6.7562500000000005</v>
      </c>
      <c r="DE13" s="1"/>
      <c r="DF13" s="10">
        <v>5.9</v>
      </c>
      <c r="DG13" s="10">
        <v>4.4000000000000004</v>
      </c>
      <c r="DH13" s="10">
        <v>6.6</v>
      </c>
      <c r="DI13" s="25">
        <f t="shared" si="30"/>
        <v>5.9399999999999995</v>
      </c>
      <c r="DJ13" s="10">
        <v>6.3</v>
      </c>
      <c r="DK13" s="18">
        <f t="shared" si="31"/>
        <v>6.0200000000000005</v>
      </c>
      <c r="DL13" s="18">
        <f t="shared" si="32"/>
        <v>6.3881250000000005</v>
      </c>
      <c r="DM13" s="2"/>
      <c r="DN13" s="10"/>
      <c r="DO13" s="10"/>
      <c r="DP13" s="10"/>
      <c r="DQ13" s="10"/>
      <c r="DR13" s="10"/>
      <c r="DS13" s="10"/>
      <c r="DT13" s="10"/>
      <c r="DU13" s="10"/>
      <c r="DV13" s="25">
        <f t="shared" si="33"/>
        <v>0</v>
      </c>
      <c r="DW13" s="26">
        <f t="shared" si="34"/>
        <v>0</v>
      </c>
      <c r="DX13" s="10"/>
      <c r="DY13" s="11">
        <f t="shared" si="35"/>
        <v>0</v>
      </c>
      <c r="DZ13" s="1"/>
      <c r="EA13" s="10"/>
      <c r="EB13" s="10"/>
      <c r="EC13" s="10"/>
      <c r="ED13" s="25">
        <f t="shared" si="36"/>
        <v>0</v>
      </c>
      <c r="EE13" s="10"/>
      <c r="EF13" s="18">
        <f t="shared" si="37"/>
        <v>0</v>
      </c>
      <c r="EG13" s="18">
        <f t="shared" si="38"/>
        <v>0</v>
      </c>
      <c r="EH13" s="2"/>
      <c r="EI13" s="18">
        <f t="shared" si="39"/>
        <v>6.7659374999999997</v>
      </c>
      <c r="EJ13" s="18">
        <f t="shared" si="40"/>
        <v>6.3881250000000005</v>
      </c>
      <c r="EK13" s="18"/>
      <c r="EL13" s="18">
        <f t="shared" si="41"/>
        <v>6.5770312500000001</v>
      </c>
      <c r="EM13" s="17" t="s">
        <v>254</v>
      </c>
      <c r="EN13" s="2"/>
      <c r="EO13" s="2"/>
      <c r="EQ13" s="18">
        <f t="shared" si="42"/>
        <v>6.7520312499999999</v>
      </c>
      <c r="ER13" s="18">
        <f t="shared" si="43"/>
        <v>6.5770312500000001</v>
      </c>
      <c r="ES13" s="18">
        <f t="shared" si="44"/>
        <v>6.6645312499999996</v>
      </c>
      <c r="ET13" s="17" t="s">
        <v>254</v>
      </c>
    </row>
    <row r="14" spans="1:150" x14ac:dyDescent="0.2">
      <c r="A14" s="28">
        <v>36</v>
      </c>
      <c r="B14" s="28" t="s">
        <v>170</v>
      </c>
      <c r="C14" s="34" t="s">
        <v>155</v>
      </c>
      <c r="D14" s="28" t="s">
        <v>66</v>
      </c>
      <c r="E14" s="28" t="s">
        <v>171</v>
      </c>
      <c r="F14" s="10">
        <v>6.5</v>
      </c>
      <c r="G14" s="10">
        <v>6</v>
      </c>
      <c r="H14" s="10">
        <v>5.8</v>
      </c>
      <c r="I14" s="10">
        <v>6.8</v>
      </c>
      <c r="J14" s="10">
        <v>5.8</v>
      </c>
      <c r="K14" s="10">
        <v>5.5</v>
      </c>
      <c r="L14" s="10">
        <v>0</v>
      </c>
      <c r="M14" s="10">
        <v>6</v>
      </c>
      <c r="N14" s="25">
        <f t="shared" si="0"/>
        <v>42.400000000000006</v>
      </c>
      <c r="O14" s="26">
        <f t="shared" si="1"/>
        <v>5.3000000000000007</v>
      </c>
      <c r="P14" s="10">
        <v>7.3</v>
      </c>
      <c r="Q14" s="11">
        <f t="shared" si="2"/>
        <v>5.8000000000000007</v>
      </c>
      <c r="R14" s="1"/>
      <c r="S14" s="10">
        <v>4.8</v>
      </c>
      <c r="T14" s="10">
        <v>4.3</v>
      </c>
      <c r="U14" s="10">
        <v>7.8</v>
      </c>
      <c r="V14" s="25">
        <f t="shared" si="3"/>
        <v>6.75</v>
      </c>
      <c r="W14" s="10">
        <v>7.5</v>
      </c>
      <c r="X14" s="18">
        <f t="shared" si="4"/>
        <v>6.45</v>
      </c>
      <c r="Y14" s="18">
        <f t="shared" si="5"/>
        <v>6.125</v>
      </c>
      <c r="Z14" s="2"/>
      <c r="AA14" s="10">
        <v>5.5</v>
      </c>
      <c r="AB14" s="10">
        <v>6.5</v>
      </c>
      <c r="AC14" s="10">
        <v>5.7</v>
      </c>
      <c r="AD14" s="10">
        <v>5.5</v>
      </c>
      <c r="AE14" s="10">
        <v>4.5</v>
      </c>
      <c r="AF14" s="10">
        <v>5</v>
      </c>
      <c r="AG14" s="10">
        <v>0</v>
      </c>
      <c r="AH14" s="10">
        <v>4.7</v>
      </c>
      <c r="AI14" s="25">
        <f t="shared" si="6"/>
        <v>37.400000000000006</v>
      </c>
      <c r="AJ14" s="26">
        <f t="shared" si="7"/>
        <v>4.6750000000000007</v>
      </c>
      <c r="AK14" s="10">
        <v>6.5</v>
      </c>
      <c r="AL14" s="11">
        <f t="shared" si="8"/>
        <v>5.1312500000000005</v>
      </c>
      <c r="AM14" s="1"/>
      <c r="AN14" s="10">
        <v>5.7</v>
      </c>
      <c r="AO14" s="10">
        <v>2.1</v>
      </c>
      <c r="AP14" s="10">
        <v>7</v>
      </c>
      <c r="AQ14" s="25">
        <f t="shared" si="9"/>
        <v>5.5299999999999994</v>
      </c>
      <c r="AR14" s="10">
        <v>6.7</v>
      </c>
      <c r="AS14" s="18">
        <f t="shared" si="10"/>
        <v>5.8649999999999993</v>
      </c>
      <c r="AT14" s="18">
        <f t="shared" si="11"/>
        <v>5.4981249999999999</v>
      </c>
      <c r="AU14" s="2"/>
      <c r="AV14" s="10"/>
      <c r="AW14" s="10"/>
      <c r="AX14" s="10"/>
      <c r="AY14" s="10"/>
      <c r="AZ14" s="10"/>
      <c r="BA14" s="10"/>
      <c r="BB14" s="10"/>
      <c r="BC14" s="10"/>
      <c r="BD14" s="25">
        <f t="shared" si="12"/>
        <v>0</v>
      </c>
      <c r="BE14" s="26">
        <f t="shared" si="13"/>
        <v>0</v>
      </c>
      <c r="BF14" s="10"/>
      <c r="BG14" s="11">
        <f t="shared" si="14"/>
        <v>0</v>
      </c>
      <c r="BH14" s="1"/>
      <c r="BI14" s="10"/>
      <c r="BJ14" s="10"/>
      <c r="BK14" s="10"/>
      <c r="BL14" s="25">
        <f t="shared" si="15"/>
        <v>0</v>
      </c>
      <c r="BM14" s="10"/>
      <c r="BN14" s="18">
        <f t="shared" si="16"/>
        <v>0</v>
      </c>
      <c r="BO14" s="18">
        <f t="shared" si="17"/>
        <v>0</v>
      </c>
      <c r="BP14" s="2"/>
      <c r="BQ14" s="18">
        <f t="shared" si="18"/>
        <v>6.125</v>
      </c>
      <c r="BR14" s="18">
        <f t="shared" si="19"/>
        <v>5.4981249999999999</v>
      </c>
      <c r="BS14" s="18"/>
      <c r="BT14" s="18">
        <f t="shared" si="20"/>
        <v>5.8115625</v>
      </c>
      <c r="BU14" s="57" t="s">
        <v>254</v>
      </c>
      <c r="BV14" s="2"/>
      <c r="BW14" s="2"/>
      <c r="BX14" s="10">
        <v>6.5</v>
      </c>
      <c r="BY14" s="10">
        <v>6</v>
      </c>
      <c r="BZ14" s="10">
        <v>6</v>
      </c>
      <c r="CA14" s="10">
        <v>7</v>
      </c>
      <c r="CB14" s="10">
        <v>5.5</v>
      </c>
      <c r="CC14" s="10">
        <v>5.5</v>
      </c>
      <c r="CD14" s="10">
        <v>3.5</v>
      </c>
      <c r="CE14" s="10">
        <v>5.5</v>
      </c>
      <c r="CF14" s="25">
        <f t="shared" si="21"/>
        <v>45.5</v>
      </c>
      <c r="CG14" s="26">
        <f t="shared" si="22"/>
        <v>5.6875</v>
      </c>
      <c r="CH14" s="10">
        <v>7.8</v>
      </c>
      <c r="CI14" s="11">
        <f t="shared" si="23"/>
        <v>6.2156250000000002</v>
      </c>
      <c r="CJ14" s="1"/>
      <c r="CK14" s="10">
        <v>5.7</v>
      </c>
      <c r="CL14" s="10">
        <v>3.7</v>
      </c>
      <c r="CM14" s="10">
        <v>8</v>
      </c>
      <c r="CN14" s="25">
        <f t="shared" si="24"/>
        <v>6.71</v>
      </c>
      <c r="CO14" s="10">
        <v>7.8</v>
      </c>
      <c r="CP14" s="18">
        <f t="shared" si="25"/>
        <v>6.73</v>
      </c>
      <c r="CQ14" s="18">
        <f t="shared" si="26"/>
        <v>6.4728124999999999</v>
      </c>
      <c r="CR14" s="2"/>
      <c r="CS14" s="10">
        <v>6</v>
      </c>
      <c r="CT14" s="10">
        <v>6.5</v>
      </c>
      <c r="CU14" s="10">
        <v>5.7</v>
      </c>
      <c r="CV14" s="10">
        <v>5.7</v>
      </c>
      <c r="CW14" s="10">
        <v>5</v>
      </c>
      <c r="CX14" s="10">
        <v>5.7</v>
      </c>
      <c r="CY14" s="10">
        <v>5.7</v>
      </c>
      <c r="CZ14" s="10">
        <v>6.5</v>
      </c>
      <c r="DA14" s="25">
        <f t="shared" si="27"/>
        <v>46.800000000000004</v>
      </c>
      <c r="DB14" s="26">
        <f t="shared" si="28"/>
        <v>5.8500000000000005</v>
      </c>
      <c r="DC14" s="10">
        <v>6.5</v>
      </c>
      <c r="DD14" s="11">
        <f t="shared" si="29"/>
        <v>6.0125000000000002</v>
      </c>
      <c r="DE14" s="1"/>
      <c r="DF14" s="10">
        <v>5.3</v>
      </c>
      <c r="DG14" s="10">
        <v>1.8</v>
      </c>
      <c r="DH14" s="10">
        <v>6.1</v>
      </c>
      <c r="DI14" s="25">
        <f t="shared" si="30"/>
        <v>4.8099999999999996</v>
      </c>
      <c r="DJ14" s="10">
        <v>6.5</v>
      </c>
      <c r="DK14" s="18">
        <f t="shared" si="31"/>
        <v>5.3549999999999995</v>
      </c>
      <c r="DL14" s="18">
        <f t="shared" si="32"/>
        <v>5.6837499999999999</v>
      </c>
      <c r="DM14" s="2"/>
      <c r="DN14" s="10"/>
      <c r="DO14" s="10"/>
      <c r="DP14" s="10"/>
      <c r="DQ14" s="10"/>
      <c r="DR14" s="10"/>
      <c r="DS14" s="10"/>
      <c r="DT14" s="10"/>
      <c r="DU14" s="10"/>
      <c r="DV14" s="25">
        <f t="shared" si="33"/>
        <v>0</v>
      </c>
      <c r="DW14" s="26">
        <f t="shared" si="34"/>
        <v>0</v>
      </c>
      <c r="DX14" s="10"/>
      <c r="DY14" s="11">
        <f t="shared" si="35"/>
        <v>0</v>
      </c>
      <c r="DZ14" s="1"/>
      <c r="EA14" s="10"/>
      <c r="EB14" s="10"/>
      <c r="EC14" s="10"/>
      <c r="ED14" s="25">
        <f t="shared" si="36"/>
        <v>0</v>
      </c>
      <c r="EE14" s="10"/>
      <c r="EF14" s="18">
        <f t="shared" si="37"/>
        <v>0</v>
      </c>
      <c r="EG14" s="18">
        <f t="shared" si="38"/>
        <v>0</v>
      </c>
      <c r="EH14" s="2"/>
      <c r="EI14" s="18">
        <f t="shared" si="39"/>
        <v>6.4728124999999999</v>
      </c>
      <c r="EJ14" s="18">
        <f t="shared" si="40"/>
        <v>5.6837499999999999</v>
      </c>
      <c r="EK14" s="18"/>
      <c r="EL14" s="18">
        <f t="shared" si="41"/>
        <v>6.0782812499999999</v>
      </c>
      <c r="EM14" s="17" t="s">
        <v>254</v>
      </c>
      <c r="EN14" s="2"/>
      <c r="EO14" s="2"/>
      <c r="EQ14" s="18">
        <f t="shared" si="42"/>
        <v>5.8115625</v>
      </c>
      <c r="ER14" s="18">
        <f t="shared" si="43"/>
        <v>6.0782812499999999</v>
      </c>
      <c r="ES14" s="18">
        <f t="shared" si="44"/>
        <v>5.9449218750000004</v>
      </c>
      <c r="ET14" s="17" t="s">
        <v>254</v>
      </c>
    </row>
    <row r="15" spans="1:150" x14ac:dyDescent="0.2">
      <c r="A15" s="28">
        <v>74</v>
      </c>
      <c r="B15" s="28" t="s">
        <v>164</v>
      </c>
      <c r="C15" s="29" t="s">
        <v>165</v>
      </c>
      <c r="D15" s="28" t="s">
        <v>134</v>
      </c>
      <c r="E15" s="28" t="s">
        <v>106</v>
      </c>
      <c r="F15" s="10">
        <v>4.9000000000000004</v>
      </c>
      <c r="G15" s="10">
        <v>6.3</v>
      </c>
      <c r="H15" s="10">
        <v>6.8</v>
      </c>
      <c r="I15" s="10">
        <v>6.3</v>
      </c>
      <c r="J15" s="10">
        <v>5.5</v>
      </c>
      <c r="K15" s="10">
        <v>5</v>
      </c>
      <c r="L15" s="10">
        <v>5.5</v>
      </c>
      <c r="M15" s="10">
        <v>4.3</v>
      </c>
      <c r="N15" s="25">
        <f t="shared" si="0"/>
        <v>44.599999999999994</v>
      </c>
      <c r="O15" s="26">
        <f t="shared" si="1"/>
        <v>5.5749999999999993</v>
      </c>
      <c r="P15" s="10">
        <v>6.5</v>
      </c>
      <c r="Q15" s="11">
        <f t="shared" si="2"/>
        <v>5.8062499999999995</v>
      </c>
      <c r="R15" s="1"/>
      <c r="S15" s="10">
        <v>5</v>
      </c>
      <c r="T15" s="10">
        <v>3</v>
      </c>
      <c r="U15" s="10">
        <v>7.3</v>
      </c>
      <c r="V15" s="25">
        <f t="shared" si="3"/>
        <v>6.01</v>
      </c>
      <c r="W15" s="10">
        <v>6.7</v>
      </c>
      <c r="X15" s="18">
        <f t="shared" si="4"/>
        <v>5.93</v>
      </c>
      <c r="Y15" s="18">
        <f t="shared" si="5"/>
        <v>5.8681249999999991</v>
      </c>
      <c r="Z15" s="2"/>
      <c r="AA15" s="10">
        <v>6</v>
      </c>
      <c r="AB15" s="10">
        <v>6.8</v>
      </c>
      <c r="AC15" s="10">
        <v>6.5</v>
      </c>
      <c r="AD15" s="10">
        <v>6.3</v>
      </c>
      <c r="AE15" s="10">
        <v>6</v>
      </c>
      <c r="AF15" s="10">
        <v>6</v>
      </c>
      <c r="AG15" s="10">
        <v>6.7</v>
      </c>
      <c r="AH15" s="10">
        <v>6</v>
      </c>
      <c r="AI15" s="25">
        <f t="shared" si="6"/>
        <v>50.300000000000004</v>
      </c>
      <c r="AJ15" s="26">
        <f t="shared" si="7"/>
        <v>6.2875000000000005</v>
      </c>
      <c r="AK15" s="10">
        <v>6</v>
      </c>
      <c r="AL15" s="11">
        <f t="shared" si="8"/>
        <v>6.2156250000000002</v>
      </c>
      <c r="AM15" s="1"/>
      <c r="AN15" s="10">
        <v>6</v>
      </c>
      <c r="AO15" s="10">
        <v>3.1</v>
      </c>
      <c r="AP15" s="10">
        <v>5.5</v>
      </c>
      <c r="AQ15" s="25">
        <f t="shared" si="9"/>
        <v>4.7799999999999994</v>
      </c>
      <c r="AR15" s="10">
        <v>5.7</v>
      </c>
      <c r="AS15" s="18">
        <f t="shared" si="10"/>
        <v>5.3149999999999995</v>
      </c>
      <c r="AT15" s="18">
        <f t="shared" si="11"/>
        <v>5.7653125000000003</v>
      </c>
      <c r="AU15" s="2"/>
      <c r="AV15" s="10"/>
      <c r="AW15" s="10"/>
      <c r="AX15" s="10"/>
      <c r="AY15" s="10"/>
      <c r="AZ15" s="10"/>
      <c r="BA15" s="10"/>
      <c r="BB15" s="10"/>
      <c r="BC15" s="10"/>
      <c r="BD15" s="25">
        <f t="shared" si="12"/>
        <v>0</v>
      </c>
      <c r="BE15" s="26">
        <f t="shared" si="13"/>
        <v>0</v>
      </c>
      <c r="BF15" s="10"/>
      <c r="BG15" s="11">
        <f t="shared" si="14"/>
        <v>0</v>
      </c>
      <c r="BH15" s="1"/>
      <c r="BI15" s="10"/>
      <c r="BJ15" s="10"/>
      <c r="BK15" s="10"/>
      <c r="BL15" s="25">
        <f t="shared" si="15"/>
        <v>0</v>
      </c>
      <c r="BM15" s="10"/>
      <c r="BN15" s="18">
        <f t="shared" si="16"/>
        <v>0</v>
      </c>
      <c r="BO15" s="18">
        <f t="shared" si="17"/>
        <v>0</v>
      </c>
      <c r="BP15" s="2"/>
      <c r="BQ15" s="18">
        <f t="shared" si="18"/>
        <v>5.8681249999999991</v>
      </c>
      <c r="BR15" s="18">
        <f t="shared" si="19"/>
        <v>5.7653125000000003</v>
      </c>
      <c r="BS15" s="18"/>
      <c r="BT15" s="18">
        <f t="shared" si="20"/>
        <v>5.8167187499999997</v>
      </c>
      <c r="BU15">
        <v>4</v>
      </c>
      <c r="BV15" s="2"/>
      <c r="BW15" s="2"/>
      <c r="BX15" s="10"/>
      <c r="BY15" s="10"/>
      <c r="BZ15" s="10"/>
      <c r="CA15" s="10"/>
      <c r="CB15" s="10"/>
      <c r="CC15" s="10"/>
      <c r="CD15" s="10"/>
      <c r="CE15" s="10"/>
      <c r="CF15" s="25">
        <f t="shared" si="21"/>
        <v>0</v>
      </c>
      <c r="CG15" s="26">
        <f t="shared" si="22"/>
        <v>0</v>
      </c>
      <c r="CH15" s="10"/>
      <c r="CI15" s="11">
        <f t="shared" si="23"/>
        <v>0</v>
      </c>
      <c r="CJ15" s="1"/>
      <c r="CK15" s="10"/>
      <c r="CL15" s="10"/>
      <c r="CM15" s="10"/>
      <c r="CN15" s="25">
        <f t="shared" si="24"/>
        <v>0</v>
      </c>
      <c r="CO15" s="10"/>
      <c r="CP15" s="18">
        <f t="shared" si="25"/>
        <v>0</v>
      </c>
      <c r="CQ15" s="18">
        <f t="shared" si="26"/>
        <v>0</v>
      </c>
      <c r="CR15" s="2"/>
      <c r="CS15" s="10"/>
      <c r="CT15" s="10"/>
      <c r="CU15" s="10"/>
      <c r="CV15" s="10"/>
      <c r="CW15" s="10"/>
      <c r="CX15" s="10"/>
      <c r="CY15" s="10"/>
      <c r="CZ15" s="10"/>
      <c r="DA15" s="25">
        <f t="shared" si="27"/>
        <v>0</v>
      </c>
      <c r="DB15" s="26">
        <f t="shared" si="28"/>
        <v>0</v>
      </c>
      <c r="DC15" s="10"/>
      <c r="DD15" s="11">
        <f t="shared" si="29"/>
        <v>0</v>
      </c>
      <c r="DE15" s="1"/>
      <c r="DF15" s="10"/>
      <c r="DG15" s="10"/>
      <c r="DH15" s="10"/>
      <c r="DI15" s="25">
        <f t="shared" si="30"/>
        <v>0</v>
      </c>
      <c r="DJ15" s="10"/>
      <c r="DK15" s="18">
        <f t="shared" si="31"/>
        <v>0</v>
      </c>
      <c r="DL15" s="18">
        <f t="shared" si="32"/>
        <v>0</v>
      </c>
      <c r="DM15" s="2"/>
      <c r="DN15" s="10"/>
      <c r="DO15" s="10"/>
      <c r="DP15" s="10"/>
      <c r="DQ15" s="10"/>
      <c r="DR15" s="10"/>
      <c r="DS15" s="10"/>
      <c r="DT15" s="10"/>
      <c r="DU15" s="10"/>
      <c r="DV15" s="25">
        <f t="shared" si="33"/>
        <v>0</v>
      </c>
      <c r="DW15" s="26">
        <f t="shared" si="34"/>
        <v>0</v>
      </c>
      <c r="DX15" s="10"/>
      <c r="DY15" s="11">
        <f t="shared" si="35"/>
        <v>0</v>
      </c>
      <c r="DZ15" s="1"/>
      <c r="EA15" s="10"/>
      <c r="EB15" s="10"/>
      <c r="EC15" s="10"/>
      <c r="ED15" s="25">
        <f t="shared" si="36"/>
        <v>0</v>
      </c>
      <c r="EE15" s="10"/>
      <c r="EF15" s="18">
        <f t="shared" si="37"/>
        <v>0</v>
      </c>
      <c r="EG15" s="18">
        <f t="shared" si="38"/>
        <v>0</v>
      </c>
      <c r="EH15" s="2"/>
      <c r="EI15" s="18">
        <f t="shared" si="39"/>
        <v>0</v>
      </c>
      <c r="EJ15" s="18">
        <f t="shared" si="40"/>
        <v>0</v>
      </c>
      <c r="EK15" s="18"/>
      <c r="EL15" s="18">
        <f t="shared" si="41"/>
        <v>0</v>
      </c>
      <c r="EM15" s="17" t="s">
        <v>261</v>
      </c>
      <c r="EN15" s="2"/>
      <c r="EO15" s="2"/>
      <c r="EQ15" s="18">
        <f t="shared" si="42"/>
        <v>5.8167187499999997</v>
      </c>
      <c r="ER15" s="18">
        <f t="shared" si="43"/>
        <v>0</v>
      </c>
      <c r="ES15" s="18">
        <v>0</v>
      </c>
      <c r="ET15" s="17" t="s">
        <v>255</v>
      </c>
    </row>
  </sheetData>
  <sortState ref="A7:ET15">
    <sortCondition ref="ET7:ET15"/>
  </sortState>
  <mergeCells count="22">
    <mergeCell ref="DP1:DW1"/>
    <mergeCell ref="H1:M1"/>
    <mergeCell ref="AC1:AJ1"/>
    <mergeCell ref="AX1:BE1"/>
    <mergeCell ref="BZ1:CE1"/>
    <mergeCell ref="CU1:DB1"/>
    <mergeCell ref="EQ4:ER4"/>
    <mergeCell ref="EQ3:ET3"/>
    <mergeCell ref="F4:Q4"/>
    <mergeCell ref="S4:X4"/>
    <mergeCell ref="AA4:AL4"/>
    <mergeCell ref="AN4:AS4"/>
    <mergeCell ref="AV4:BG4"/>
    <mergeCell ref="BI4:BN4"/>
    <mergeCell ref="BQ4:BS4"/>
    <mergeCell ref="BX4:CI4"/>
    <mergeCell ref="CK4:CP4"/>
    <mergeCell ref="CS4:DD4"/>
    <mergeCell ref="DF4:DK4"/>
    <mergeCell ref="DN4:DY4"/>
    <mergeCell ref="EA4:EF4"/>
    <mergeCell ref="EI4:EK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11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16.85546875" customWidth="1"/>
    <col min="3" max="3" width="19.5703125" customWidth="1"/>
    <col min="4" max="4" width="14" customWidth="1"/>
    <col min="5" max="5" width="14.85546875" customWidth="1"/>
    <col min="6" max="17" width="5.7109375" customWidth="1"/>
    <col min="18" max="18" width="3.140625" customWidth="1"/>
    <col min="19" max="23" width="8.28515625" customWidth="1"/>
    <col min="24" max="25" width="5.7109375" customWidth="1"/>
    <col min="26" max="26" width="3.140625" customWidth="1"/>
    <col min="27" max="30" width="5.7109375" customWidth="1"/>
    <col min="31" max="32" width="6.7109375" customWidth="1"/>
    <col min="33" max="33" width="3.140625" customWidth="1"/>
    <col min="34" max="39" width="5.7109375" customWidth="1"/>
    <col min="40" max="40" width="6.7109375" customWidth="1"/>
    <col min="41" max="41" width="3.140625" customWidth="1"/>
    <col min="42" max="53" width="5.7109375" customWidth="1"/>
    <col min="54" max="54" width="3.140625" customWidth="1"/>
    <col min="55" max="59" width="8.28515625" customWidth="1"/>
    <col min="60" max="61" width="5.7109375" customWidth="1"/>
    <col min="62" max="62" width="3.140625" customWidth="1"/>
    <col min="63" max="66" width="5.7109375" customWidth="1"/>
    <col min="67" max="68" width="6.7109375" customWidth="1"/>
    <col min="69" max="69" width="3.140625" customWidth="1"/>
    <col min="70" max="75" width="5.7109375" customWidth="1"/>
    <col min="76" max="76" width="6.7109375" customWidth="1"/>
    <col min="77" max="77" width="3.140625" customWidth="1"/>
    <col min="78" max="82" width="5.7109375" style="21" customWidth="1"/>
    <col min="83" max="89" width="5.7109375" customWidth="1"/>
    <col min="90" max="90" width="3.140625" customWidth="1"/>
    <col min="91" max="95" width="8.28515625" customWidth="1"/>
    <col min="96" max="97" width="5.7109375" customWidth="1"/>
    <col min="98" max="98" width="3.140625" customWidth="1"/>
    <col min="99" max="102" width="5.7109375" customWidth="1"/>
    <col min="103" max="103" width="6.85546875" customWidth="1"/>
    <col min="104" max="104" width="6.7109375" customWidth="1"/>
    <col min="105" max="105" width="3.140625" customWidth="1"/>
    <col min="106" max="111" width="5.7109375" customWidth="1"/>
    <col min="112" max="112" width="6.7109375" customWidth="1"/>
    <col min="113" max="113" width="3.140625" customWidth="1"/>
    <col min="114" max="117" width="8.7109375" customWidth="1"/>
    <col min="118" max="118" width="11.5703125" customWidth="1"/>
    <col min="119" max="119" width="3.140625" customWidth="1"/>
    <col min="120" max="123" width="8.7109375" customWidth="1"/>
    <col min="124" max="124" width="11.5703125" customWidth="1"/>
    <col min="125" max="125" width="3.7109375" customWidth="1"/>
    <col min="126" max="129" width="8.7109375" customWidth="1"/>
    <col min="130" max="130" width="11.5703125" customWidth="1"/>
    <col min="131" max="131" width="3.7109375" customWidth="1"/>
    <col min="132" max="135" width="8.7109375" customWidth="1"/>
    <col min="136" max="136" width="11.5703125" customWidth="1"/>
  </cols>
  <sheetData>
    <row r="1" spans="1:136" x14ac:dyDescent="0.2">
      <c r="A1" t="s">
        <v>35</v>
      </c>
      <c r="D1" t="s">
        <v>0</v>
      </c>
      <c r="E1" t="s">
        <v>250</v>
      </c>
      <c r="F1" s="19" t="s">
        <v>0</v>
      </c>
      <c r="G1" s="19"/>
      <c r="H1" s="61" t="str">
        <f>E1</f>
        <v>Angie Deeks</v>
      </c>
      <c r="I1" s="61"/>
      <c r="J1" s="61"/>
      <c r="K1" s="61"/>
      <c r="L1" s="61"/>
      <c r="M1" s="61"/>
      <c r="N1" s="19"/>
      <c r="O1" s="19"/>
      <c r="R1" s="1"/>
      <c r="S1" s="19" t="s">
        <v>0</v>
      </c>
      <c r="U1" s="61" t="str">
        <f>E1</f>
        <v>Angie Deeks</v>
      </c>
      <c r="V1" s="61"/>
      <c r="W1" s="61"/>
      <c r="X1" s="61"/>
      <c r="AG1" s="1"/>
      <c r="AH1" s="19" t="s">
        <v>0</v>
      </c>
      <c r="AJ1" s="61" t="str">
        <f>E1</f>
        <v>Angie Deeks</v>
      </c>
      <c r="AK1" s="61"/>
      <c r="AL1" s="61"/>
      <c r="AO1" s="2"/>
      <c r="AP1" s="19" t="s">
        <v>1</v>
      </c>
      <c r="AQ1" s="19"/>
      <c r="AR1" s="61" t="str">
        <f>E2</f>
        <v>Robyn Bruderer</v>
      </c>
      <c r="AS1" s="61"/>
      <c r="AT1" s="61"/>
      <c r="AU1" s="61"/>
      <c r="AV1" s="61"/>
      <c r="AW1" s="61"/>
      <c r="AX1" s="19"/>
      <c r="AY1" s="19"/>
      <c r="BB1" s="1"/>
      <c r="BC1" s="19" t="s">
        <v>1</v>
      </c>
      <c r="BE1" s="61" t="str">
        <f>E2</f>
        <v>Robyn Bruderer</v>
      </c>
      <c r="BF1" s="61"/>
      <c r="BG1" s="61"/>
      <c r="BH1" s="61"/>
      <c r="BQ1" s="1"/>
      <c r="BR1" s="19" t="s">
        <v>1</v>
      </c>
      <c r="BT1" s="61" t="str">
        <f>E2</f>
        <v>Robyn Bruderer</v>
      </c>
      <c r="BU1" s="61"/>
      <c r="BV1" s="61"/>
      <c r="BY1" s="2"/>
      <c r="BZ1" s="19" t="s">
        <v>2</v>
      </c>
      <c r="CA1" s="19"/>
      <c r="CB1" s="61">
        <f>E3</f>
        <v>0</v>
      </c>
      <c r="CC1" s="61"/>
      <c r="CD1" s="61"/>
      <c r="CE1" s="61"/>
      <c r="CF1" s="61"/>
      <c r="CG1" s="61"/>
      <c r="CH1" s="19"/>
      <c r="CI1" s="19"/>
      <c r="CL1" s="1"/>
      <c r="CM1" s="19" t="s">
        <v>2</v>
      </c>
      <c r="CO1" s="61">
        <f>E3</f>
        <v>0</v>
      </c>
      <c r="CP1" s="61"/>
      <c r="CQ1" s="61"/>
      <c r="CR1" s="61"/>
      <c r="DA1" s="1"/>
      <c r="DB1" s="19" t="s">
        <v>2</v>
      </c>
      <c r="DD1" s="61">
        <f>E3</f>
        <v>0</v>
      </c>
      <c r="DE1" s="61"/>
      <c r="DF1" s="61"/>
      <c r="DI1" s="3"/>
      <c r="DK1" s="27"/>
      <c r="DN1" s="4">
        <f ca="1">NOW()</f>
        <v>42145.371461458337</v>
      </c>
      <c r="DT1" s="4">
        <f ca="1">NOW()</f>
        <v>42145.371461458337</v>
      </c>
      <c r="DZ1" s="4">
        <f ca="1">NOW()</f>
        <v>42145.371461458337</v>
      </c>
      <c r="EF1" s="4">
        <f ca="1">NOW()</f>
        <v>42145.371461458337</v>
      </c>
    </row>
    <row r="2" spans="1:136" x14ac:dyDescent="0.2">
      <c r="A2" s="5" t="s">
        <v>36</v>
      </c>
      <c r="D2" t="s">
        <v>1</v>
      </c>
      <c r="E2" t="s">
        <v>251</v>
      </c>
      <c r="R2" s="1"/>
      <c r="AG2" s="1"/>
      <c r="AO2" s="2"/>
      <c r="BB2" s="1"/>
      <c r="BQ2" s="1"/>
      <c r="BY2" s="2"/>
      <c r="BZ2"/>
      <c r="CA2"/>
      <c r="CB2"/>
      <c r="CC2"/>
      <c r="CD2"/>
      <c r="CL2" s="1"/>
      <c r="DA2" s="1"/>
      <c r="DI2" s="3"/>
      <c r="DK2" s="27"/>
      <c r="DN2" s="6">
        <f ca="1">NOW()</f>
        <v>42145.371461458337</v>
      </c>
      <c r="DT2" s="6">
        <f ca="1">NOW()</f>
        <v>42145.371461458337</v>
      </c>
      <c r="DZ2" s="6">
        <f ca="1">NOW()</f>
        <v>42145.371461458337</v>
      </c>
      <c r="EF2" s="6">
        <f ca="1">NOW()</f>
        <v>42145.371461458337</v>
      </c>
    </row>
    <row r="3" spans="1:136" x14ac:dyDescent="0.2">
      <c r="A3" t="s">
        <v>101</v>
      </c>
      <c r="C3" t="s">
        <v>103</v>
      </c>
      <c r="D3" t="s">
        <v>2</v>
      </c>
      <c r="R3" s="1"/>
      <c r="AG3" s="1"/>
      <c r="AO3" s="2"/>
      <c r="BB3" s="1"/>
      <c r="BQ3" s="1"/>
      <c r="BY3" s="2"/>
      <c r="BZ3"/>
      <c r="CA3"/>
      <c r="CB3"/>
      <c r="CC3"/>
      <c r="CD3"/>
      <c r="CL3" s="1"/>
      <c r="DA3" s="1"/>
      <c r="DI3" s="3"/>
      <c r="DJ3" s="60" t="s">
        <v>100</v>
      </c>
      <c r="DK3" s="60"/>
      <c r="DL3" s="60"/>
      <c r="DM3" s="60"/>
      <c r="DN3" s="60"/>
      <c r="DQ3" s="60" t="s">
        <v>3</v>
      </c>
      <c r="DR3" s="60"/>
      <c r="DS3" s="60"/>
      <c r="DW3" s="60" t="s">
        <v>99</v>
      </c>
      <c r="DX3" s="60"/>
      <c r="DY3" s="60"/>
      <c r="EC3" s="60" t="s">
        <v>4</v>
      </c>
      <c r="ED3" s="60"/>
      <c r="EE3" s="7"/>
    </row>
    <row r="4" spans="1:136" x14ac:dyDescent="0.2"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8"/>
      <c r="S4" s="60" t="s">
        <v>98</v>
      </c>
      <c r="T4" s="60"/>
      <c r="U4" s="60"/>
      <c r="V4" s="60"/>
      <c r="W4" s="60"/>
      <c r="X4" s="60"/>
      <c r="Y4" s="60"/>
      <c r="Z4" s="7"/>
      <c r="AA4" s="7"/>
      <c r="AB4" s="7"/>
      <c r="AC4" s="7" t="s">
        <v>97</v>
      </c>
      <c r="AD4" s="7"/>
      <c r="AE4" s="7"/>
      <c r="AF4" s="7"/>
      <c r="AG4" s="1"/>
      <c r="AH4" s="60" t="s">
        <v>4</v>
      </c>
      <c r="AI4" s="60"/>
      <c r="AJ4" s="60"/>
      <c r="AK4" s="60"/>
      <c r="AL4" s="60"/>
      <c r="AM4" s="60"/>
      <c r="AN4" s="7" t="s">
        <v>96</v>
      </c>
      <c r="AO4" s="2"/>
      <c r="AP4" s="60" t="s">
        <v>3</v>
      </c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8"/>
      <c r="BC4" s="60" t="s">
        <v>98</v>
      </c>
      <c r="BD4" s="60"/>
      <c r="BE4" s="60"/>
      <c r="BF4" s="60"/>
      <c r="BG4" s="60"/>
      <c r="BH4" s="60"/>
      <c r="BI4" s="60"/>
      <c r="BJ4" s="7"/>
      <c r="BK4" s="7"/>
      <c r="BL4" s="7"/>
      <c r="BM4" s="7" t="s">
        <v>97</v>
      </c>
      <c r="BN4" s="7"/>
      <c r="BO4" s="7"/>
      <c r="BP4" s="7"/>
      <c r="BQ4" s="1"/>
      <c r="BR4" s="60" t="s">
        <v>4</v>
      </c>
      <c r="BS4" s="60"/>
      <c r="BT4" s="60"/>
      <c r="BU4" s="60"/>
      <c r="BV4" s="60"/>
      <c r="BW4" s="60"/>
      <c r="BX4" s="7" t="s">
        <v>96</v>
      </c>
      <c r="BY4" s="2"/>
      <c r="BZ4" s="60" t="s">
        <v>3</v>
      </c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8"/>
      <c r="CM4" s="60" t="s">
        <v>98</v>
      </c>
      <c r="CN4" s="60"/>
      <c r="CO4" s="60"/>
      <c r="CP4" s="60"/>
      <c r="CQ4" s="60"/>
      <c r="CR4" s="60"/>
      <c r="CS4" s="60"/>
      <c r="CT4" s="7"/>
      <c r="CU4" s="7"/>
      <c r="CV4" s="7"/>
      <c r="CW4" s="7" t="s">
        <v>97</v>
      </c>
      <c r="CX4" s="7"/>
      <c r="CY4" s="7"/>
      <c r="CZ4" s="7"/>
      <c r="DA4" s="1"/>
      <c r="DB4" s="60" t="s">
        <v>4</v>
      </c>
      <c r="DC4" s="60"/>
      <c r="DD4" s="60"/>
      <c r="DE4" s="60"/>
      <c r="DF4" s="60"/>
      <c r="DG4" s="60"/>
      <c r="DH4" s="7" t="s">
        <v>96</v>
      </c>
      <c r="DI4" s="9"/>
      <c r="DJ4" s="60" t="s">
        <v>94</v>
      </c>
      <c r="DK4" s="60"/>
      <c r="DL4" s="60"/>
      <c r="DM4" s="7" t="s">
        <v>95</v>
      </c>
      <c r="DP4" s="60" t="s">
        <v>94</v>
      </c>
      <c r="DQ4" s="60"/>
      <c r="DR4" s="60"/>
      <c r="DS4" s="7" t="s">
        <v>93</v>
      </c>
      <c r="DV4" s="60" t="s">
        <v>94</v>
      </c>
      <c r="DW4" s="60"/>
      <c r="DX4" s="60"/>
      <c r="DY4" s="7" t="s">
        <v>93</v>
      </c>
      <c r="EB4" s="60" t="s">
        <v>94</v>
      </c>
      <c r="EC4" s="60"/>
      <c r="ED4" s="60"/>
      <c r="EE4" s="7" t="s">
        <v>93</v>
      </c>
    </row>
    <row r="5" spans="1:136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92</v>
      </c>
      <c r="H5" s="7" t="s">
        <v>91</v>
      </c>
      <c r="I5" s="7" t="s">
        <v>90</v>
      </c>
      <c r="J5" s="7" t="s">
        <v>89</v>
      </c>
      <c r="K5" s="7" t="s">
        <v>88</v>
      </c>
      <c r="L5" s="7" t="s">
        <v>87</v>
      </c>
      <c r="M5" s="7" t="s">
        <v>86</v>
      </c>
      <c r="N5" s="7" t="s">
        <v>85</v>
      </c>
      <c r="O5" s="7" t="s">
        <v>84</v>
      </c>
      <c r="P5" s="7" t="s">
        <v>10</v>
      </c>
      <c r="Q5" s="7" t="s">
        <v>23</v>
      </c>
      <c r="R5" s="8"/>
      <c r="S5" s="7" t="s">
        <v>83</v>
      </c>
      <c r="T5" s="7" t="s">
        <v>82</v>
      </c>
      <c r="U5" s="7" t="s">
        <v>81</v>
      </c>
      <c r="V5" s="7" t="s">
        <v>80</v>
      </c>
      <c r="W5" s="7" t="s">
        <v>79</v>
      </c>
      <c r="X5" s="7" t="s">
        <v>78</v>
      </c>
      <c r="Y5" s="7" t="s">
        <v>23</v>
      </c>
      <c r="AA5" s="7" t="s">
        <v>24</v>
      </c>
      <c r="AB5" s="7" t="s">
        <v>76</v>
      </c>
      <c r="AC5" s="7" t="s">
        <v>23</v>
      </c>
      <c r="AD5" s="7" t="s">
        <v>10</v>
      </c>
      <c r="AE5" s="7" t="s">
        <v>78</v>
      </c>
      <c r="AF5" s="7" t="s">
        <v>23</v>
      </c>
      <c r="AG5" s="8"/>
      <c r="AH5" s="7" t="s">
        <v>24</v>
      </c>
      <c r="AI5" s="7" t="s">
        <v>77</v>
      </c>
      <c r="AJ5" s="7" t="s">
        <v>76</v>
      </c>
      <c r="AK5" s="7" t="s">
        <v>75</v>
      </c>
      <c r="AL5" s="7" t="s">
        <v>10</v>
      </c>
      <c r="AM5" s="7" t="s">
        <v>23</v>
      </c>
      <c r="AN5" s="7" t="s">
        <v>27</v>
      </c>
      <c r="AO5" s="9"/>
      <c r="AP5" s="7" t="s">
        <v>13</v>
      </c>
      <c r="AQ5" s="7" t="s">
        <v>92</v>
      </c>
      <c r="AR5" s="7" t="s">
        <v>91</v>
      </c>
      <c r="AS5" s="7" t="s">
        <v>90</v>
      </c>
      <c r="AT5" s="7" t="s">
        <v>89</v>
      </c>
      <c r="AU5" s="7" t="s">
        <v>88</v>
      </c>
      <c r="AV5" s="7" t="s">
        <v>87</v>
      </c>
      <c r="AW5" s="7" t="s">
        <v>86</v>
      </c>
      <c r="AX5" s="7" t="s">
        <v>85</v>
      </c>
      <c r="AY5" s="7" t="s">
        <v>84</v>
      </c>
      <c r="AZ5" s="7" t="s">
        <v>10</v>
      </c>
      <c r="BA5" s="7" t="s">
        <v>23</v>
      </c>
      <c r="BB5" s="8"/>
      <c r="BC5" s="7" t="s">
        <v>83</v>
      </c>
      <c r="BD5" s="7" t="s">
        <v>82</v>
      </c>
      <c r="BE5" s="7" t="s">
        <v>81</v>
      </c>
      <c r="BF5" s="7" t="s">
        <v>80</v>
      </c>
      <c r="BG5" s="7" t="s">
        <v>79</v>
      </c>
      <c r="BH5" s="7" t="s">
        <v>78</v>
      </c>
      <c r="BI5" s="7" t="s">
        <v>23</v>
      </c>
      <c r="BK5" s="7" t="s">
        <v>24</v>
      </c>
      <c r="BL5" s="7" t="s">
        <v>76</v>
      </c>
      <c r="BM5" s="7" t="s">
        <v>23</v>
      </c>
      <c r="BN5" s="7" t="s">
        <v>10</v>
      </c>
      <c r="BO5" s="7" t="s">
        <v>78</v>
      </c>
      <c r="BP5" s="7" t="s">
        <v>23</v>
      </c>
      <c r="BQ5" s="8"/>
      <c r="BR5" s="7" t="s">
        <v>24</v>
      </c>
      <c r="BS5" s="7" t="s">
        <v>77</v>
      </c>
      <c r="BT5" s="7" t="s">
        <v>76</v>
      </c>
      <c r="BU5" s="7" t="s">
        <v>75</v>
      </c>
      <c r="BV5" s="7" t="s">
        <v>10</v>
      </c>
      <c r="BW5" s="7" t="s">
        <v>23</v>
      </c>
      <c r="BX5" s="7" t="s">
        <v>27</v>
      </c>
      <c r="BY5" s="9"/>
      <c r="BZ5" s="7" t="s">
        <v>13</v>
      </c>
      <c r="CA5" s="7" t="s">
        <v>92</v>
      </c>
      <c r="CB5" s="7" t="s">
        <v>91</v>
      </c>
      <c r="CC5" s="7" t="s">
        <v>90</v>
      </c>
      <c r="CD5" s="7" t="s">
        <v>89</v>
      </c>
      <c r="CE5" s="7" t="s">
        <v>88</v>
      </c>
      <c r="CF5" s="7" t="s">
        <v>87</v>
      </c>
      <c r="CG5" s="7" t="s">
        <v>86</v>
      </c>
      <c r="CH5" s="7" t="s">
        <v>85</v>
      </c>
      <c r="CI5" s="7" t="s">
        <v>84</v>
      </c>
      <c r="CJ5" s="7" t="s">
        <v>10</v>
      </c>
      <c r="CK5" s="7" t="s">
        <v>23</v>
      </c>
      <c r="CL5" s="8"/>
      <c r="CM5" s="7" t="s">
        <v>83</v>
      </c>
      <c r="CN5" s="7" t="s">
        <v>82</v>
      </c>
      <c r="CO5" s="7" t="s">
        <v>81</v>
      </c>
      <c r="CP5" s="7" t="s">
        <v>80</v>
      </c>
      <c r="CQ5" s="7" t="s">
        <v>79</v>
      </c>
      <c r="CR5" s="7" t="s">
        <v>78</v>
      </c>
      <c r="CS5" s="7" t="s">
        <v>23</v>
      </c>
      <c r="CU5" s="7" t="s">
        <v>24</v>
      </c>
      <c r="CV5" s="7" t="s">
        <v>76</v>
      </c>
      <c r="CW5" s="7" t="s">
        <v>23</v>
      </c>
      <c r="CX5" s="7" t="s">
        <v>10</v>
      </c>
      <c r="CY5" s="7" t="s">
        <v>78</v>
      </c>
      <c r="CZ5" s="7" t="s">
        <v>23</v>
      </c>
      <c r="DA5" s="8"/>
      <c r="DB5" s="7" t="s">
        <v>24</v>
      </c>
      <c r="DC5" s="7" t="s">
        <v>77</v>
      </c>
      <c r="DD5" s="7" t="s">
        <v>76</v>
      </c>
      <c r="DE5" s="7" t="s">
        <v>75</v>
      </c>
      <c r="DF5" s="7" t="s">
        <v>10</v>
      </c>
      <c r="DG5" s="7" t="s">
        <v>23</v>
      </c>
      <c r="DH5" s="7" t="s">
        <v>27</v>
      </c>
      <c r="DI5" s="9"/>
      <c r="DJ5" s="7" t="s">
        <v>28</v>
      </c>
      <c r="DK5" s="7" t="s">
        <v>29</v>
      </c>
      <c r="DL5" s="7" t="s">
        <v>30</v>
      </c>
      <c r="DM5" s="7" t="s">
        <v>23</v>
      </c>
      <c r="DN5" s="7" t="s">
        <v>32</v>
      </c>
      <c r="DP5" s="7" t="s">
        <v>28</v>
      </c>
      <c r="DQ5" s="7" t="s">
        <v>29</v>
      </c>
      <c r="DR5" s="7" t="s">
        <v>30</v>
      </c>
      <c r="DS5" s="7" t="s">
        <v>23</v>
      </c>
      <c r="DT5" s="7" t="s">
        <v>74</v>
      </c>
      <c r="DV5" s="7" t="s">
        <v>28</v>
      </c>
      <c r="DW5" s="7" t="s">
        <v>29</v>
      </c>
      <c r="DX5" s="7" t="s">
        <v>30</v>
      </c>
      <c r="DY5" s="7" t="s">
        <v>23</v>
      </c>
      <c r="DZ5" s="7" t="s">
        <v>74</v>
      </c>
      <c r="EB5" s="7" t="s">
        <v>28</v>
      </c>
      <c r="EC5" s="7" t="s">
        <v>29</v>
      </c>
      <c r="ED5" s="7" t="s">
        <v>30</v>
      </c>
      <c r="EE5" s="7" t="s">
        <v>23</v>
      </c>
      <c r="EF5" s="7" t="s">
        <v>74</v>
      </c>
    </row>
    <row r="6" spans="1:136" x14ac:dyDescent="0.2">
      <c r="R6" s="1"/>
      <c r="AG6" s="1"/>
      <c r="AO6" s="2"/>
      <c r="BB6" s="1"/>
      <c r="BQ6" s="1"/>
      <c r="BY6" s="2"/>
      <c r="BZ6"/>
      <c r="CA6"/>
      <c r="CB6"/>
      <c r="CC6"/>
      <c r="CD6"/>
      <c r="CL6" s="1"/>
      <c r="DA6" s="1"/>
      <c r="DI6" s="3"/>
    </row>
    <row r="7" spans="1:136" x14ac:dyDescent="0.2">
      <c r="A7" s="28">
        <v>70</v>
      </c>
      <c r="B7" s="28" t="s">
        <v>104</v>
      </c>
      <c r="C7" s="29" t="s">
        <v>105</v>
      </c>
      <c r="D7" s="28" t="s">
        <v>247</v>
      </c>
      <c r="E7" s="28" t="s">
        <v>106</v>
      </c>
      <c r="F7" s="10">
        <v>5.5</v>
      </c>
      <c r="G7" s="10">
        <v>6.8</v>
      </c>
      <c r="H7" s="10">
        <v>6.5</v>
      </c>
      <c r="I7" s="10">
        <v>6</v>
      </c>
      <c r="J7" s="10">
        <v>5.8</v>
      </c>
      <c r="K7" s="10">
        <v>8</v>
      </c>
      <c r="L7" s="10">
        <v>4.8</v>
      </c>
      <c r="M7" s="10">
        <v>6</v>
      </c>
      <c r="N7" s="25">
        <f>SUM(F7:M7)</f>
        <v>49.4</v>
      </c>
      <c r="O7" s="26">
        <f>N7/8</f>
        <v>6.1749999999999998</v>
      </c>
      <c r="P7" s="10">
        <v>6.5</v>
      </c>
      <c r="Q7" s="11">
        <f>(O7*0.75)+(P7*0.25)</f>
        <v>6.2562499999999996</v>
      </c>
      <c r="R7" s="1"/>
      <c r="S7" s="10">
        <v>2</v>
      </c>
      <c r="T7" s="10">
        <v>6</v>
      </c>
      <c r="U7" s="10">
        <v>0</v>
      </c>
      <c r="V7" s="10">
        <v>7</v>
      </c>
      <c r="W7" s="10">
        <v>6</v>
      </c>
      <c r="X7" s="25">
        <f>SUM(S7:W7)</f>
        <v>21</v>
      </c>
      <c r="Y7" s="11">
        <f>X7/5</f>
        <v>4.2</v>
      </c>
      <c r="AA7" s="10">
        <v>4.3</v>
      </c>
      <c r="AB7" s="10">
        <v>7.2</v>
      </c>
      <c r="AC7" s="26">
        <f>(AA7*0.85)+(AB7*0.15)</f>
        <v>4.7349999999999994</v>
      </c>
      <c r="AD7" s="10">
        <v>6.5</v>
      </c>
      <c r="AE7" s="18">
        <f>Y7+AC7+AD7</f>
        <v>15.434999999999999</v>
      </c>
      <c r="AF7" s="18">
        <f>AE7/3</f>
        <v>5.1449999999999996</v>
      </c>
      <c r="AG7" s="1"/>
      <c r="AH7" s="10">
        <v>5.7</v>
      </c>
      <c r="AI7" s="10">
        <v>6.6</v>
      </c>
      <c r="AJ7" s="10">
        <v>6.8</v>
      </c>
      <c r="AK7" s="25">
        <f>(AI7*0.3)+(AJ7*0.7)</f>
        <v>6.7399999999999993</v>
      </c>
      <c r="AL7" s="10">
        <v>6.6</v>
      </c>
      <c r="AM7" s="18">
        <f>(AH7*0.25)+(AK7*0.5)+(AL7*0.25)</f>
        <v>6.4450000000000003</v>
      </c>
      <c r="AN7" s="18">
        <f>(Q7+AF7+AM7)/3</f>
        <v>5.9487499999999995</v>
      </c>
      <c r="AO7" s="2"/>
      <c r="AP7" s="10">
        <v>7</v>
      </c>
      <c r="AQ7" s="10">
        <v>6.7</v>
      </c>
      <c r="AR7" s="10">
        <v>6</v>
      </c>
      <c r="AS7" s="10">
        <v>5.7</v>
      </c>
      <c r="AT7" s="10">
        <v>6.3</v>
      </c>
      <c r="AU7" s="10">
        <v>8</v>
      </c>
      <c r="AV7" s="10">
        <v>7</v>
      </c>
      <c r="AW7" s="10">
        <v>6.5</v>
      </c>
      <c r="AX7" s="25">
        <f>SUM(AP7:AW7)</f>
        <v>53.2</v>
      </c>
      <c r="AY7" s="26">
        <f>AX7/8</f>
        <v>6.65</v>
      </c>
      <c r="AZ7" s="10">
        <v>6.3</v>
      </c>
      <c r="BA7" s="11">
        <f>(AY7*0.75)+(AZ7*0.25)</f>
        <v>6.5625000000000009</v>
      </c>
      <c r="BB7" s="1"/>
      <c r="BC7" s="10">
        <v>4.7</v>
      </c>
      <c r="BD7" s="10">
        <v>6.2</v>
      </c>
      <c r="BE7" s="10">
        <v>4.7</v>
      </c>
      <c r="BF7" s="10">
        <v>4.5</v>
      </c>
      <c r="BG7" s="10">
        <v>5.7</v>
      </c>
      <c r="BH7" s="25">
        <f>SUM(BC7:BG7)</f>
        <v>25.8</v>
      </c>
      <c r="BI7" s="11">
        <f>BH7/5</f>
        <v>5.16</v>
      </c>
      <c r="BK7" s="10">
        <v>5.7</v>
      </c>
      <c r="BL7" s="10">
        <v>7</v>
      </c>
      <c r="BM7" s="26">
        <f>(BK7*0.85)+(BL7*0.15)</f>
        <v>5.8949999999999996</v>
      </c>
      <c r="BN7" s="10">
        <v>6</v>
      </c>
      <c r="BO7" s="18">
        <f>BI7+BM7+BN7</f>
        <v>17.055</v>
      </c>
      <c r="BP7" s="18">
        <f>BO7/3</f>
        <v>5.6849999999999996</v>
      </c>
      <c r="BQ7" s="1"/>
      <c r="BR7" s="10">
        <v>6.2</v>
      </c>
      <c r="BS7" s="10">
        <v>6.2</v>
      </c>
      <c r="BT7" s="10">
        <v>6.8</v>
      </c>
      <c r="BU7" s="25">
        <f>(BS7*0.3)+(BT7*0.7)</f>
        <v>6.6199999999999992</v>
      </c>
      <c r="BV7" s="10">
        <v>6.2</v>
      </c>
      <c r="BW7" s="18">
        <f>(BR7*0.25)+(BU7*0.5)+(BV7*0.25)</f>
        <v>6.4099999999999993</v>
      </c>
      <c r="BX7" s="18">
        <f>(BA7+BP7+BW7)/3</f>
        <v>6.2191666666666663</v>
      </c>
      <c r="BY7" s="2"/>
      <c r="BZ7" s="10"/>
      <c r="CA7" s="10"/>
      <c r="CB7" s="10"/>
      <c r="CC7" s="10"/>
      <c r="CD7" s="10"/>
      <c r="CE7" s="10"/>
      <c r="CF7" s="10"/>
      <c r="CG7" s="10"/>
      <c r="CH7" s="25">
        <f>SUM(BZ7:CG7)</f>
        <v>0</v>
      </c>
      <c r="CI7" s="26">
        <f>CH7/8</f>
        <v>0</v>
      </c>
      <c r="CJ7" s="10"/>
      <c r="CK7" s="11">
        <f>(CI7*0.75)+(CJ7*0.25)</f>
        <v>0</v>
      </c>
      <c r="CL7" s="1"/>
      <c r="CM7" s="10"/>
      <c r="CN7" s="10"/>
      <c r="CO7" s="10"/>
      <c r="CP7" s="10"/>
      <c r="CQ7" s="10"/>
      <c r="CR7" s="25">
        <f>SUM(CM7:CQ7)</f>
        <v>0</v>
      </c>
      <c r="CS7" s="11">
        <f>CR7/5</f>
        <v>0</v>
      </c>
      <c r="CU7" s="10"/>
      <c r="CV7" s="10"/>
      <c r="CW7" s="26">
        <f>(CU7*0.85)+(CV7*0.15)</f>
        <v>0</v>
      </c>
      <c r="CX7" s="10"/>
      <c r="CY7" s="18">
        <f>CS7+CW7+CX7</f>
        <v>0</v>
      </c>
      <c r="CZ7" s="18">
        <f>CY7/3</f>
        <v>0</v>
      </c>
      <c r="DA7" s="1"/>
      <c r="DB7" s="10"/>
      <c r="DC7" s="10"/>
      <c r="DD7" s="10"/>
      <c r="DE7" s="25">
        <f>(DC7*0.3)+(DD7*0.7)</f>
        <v>0</v>
      </c>
      <c r="DF7" s="10"/>
      <c r="DG7" s="18">
        <f>(DB7*0.25)+(DE7*0.5)+(DF7*0.25)</f>
        <v>0</v>
      </c>
      <c r="DH7" s="18">
        <f>(CK7+CZ7+DG7)/3</f>
        <v>0</v>
      </c>
      <c r="DI7" s="15"/>
      <c r="DJ7" s="18">
        <f>AN7</f>
        <v>5.9487499999999995</v>
      </c>
      <c r="DK7" s="18">
        <f>BX7</f>
        <v>6.2191666666666663</v>
      </c>
      <c r="DL7" s="18"/>
      <c r="DM7" s="18">
        <f>AVERAGE(DJ7:DL7)</f>
        <v>6.0839583333333334</v>
      </c>
      <c r="DN7">
        <f>RANK(DM7,DM$7:DM$7)</f>
        <v>1</v>
      </c>
      <c r="DP7" s="18">
        <f>Q7</f>
        <v>6.2562499999999996</v>
      </c>
      <c r="DQ7" s="18">
        <f>BA7</f>
        <v>6.5625000000000009</v>
      </c>
      <c r="DR7" s="18"/>
      <c r="DS7" s="18">
        <f>AVERAGE(DP7:DR7)</f>
        <v>6.4093750000000007</v>
      </c>
      <c r="DT7">
        <f>RANK(DS7,DS$7:DS$7)</f>
        <v>1</v>
      </c>
      <c r="DV7" s="18">
        <f>AF7</f>
        <v>5.1449999999999996</v>
      </c>
      <c r="DW7" s="18">
        <f>BP7</f>
        <v>5.6849999999999996</v>
      </c>
      <c r="DX7" s="18">
        <f>CZ7</f>
        <v>0</v>
      </c>
      <c r="DY7" s="18">
        <f>AVERAGE(DV7:DX7)</f>
        <v>3.6099999999999994</v>
      </c>
      <c r="DZ7">
        <f>RANK(DY7,DY$7:DY$7)</f>
        <v>1</v>
      </c>
      <c r="EB7" s="18">
        <f>AM7</f>
        <v>6.4450000000000003</v>
      </c>
      <c r="EC7" s="18">
        <f>BW7</f>
        <v>6.4099999999999993</v>
      </c>
      <c r="ED7" s="18">
        <f>DG7</f>
        <v>0</v>
      </c>
      <c r="EE7" s="18">
        <f>AVERAGE(EB7:ED7)</f>
        <v>4.2850000000000001</v>
      </c>
      <c r="EF7">
        <f>RANK(EE7,EE$7:EE$7)</f>
        <v>1</v>
      </c>
    </row>
    <row r="8" spans="1:136" x14ac:dyDescent="0.2"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1"/>
      <c r="AH8" s="25"/>
      <c r="AI8" s="25"/>
      <c r="AJ8" s="25"/>
      <c r="AK8" s="25"/>
      <c r="AL8" s="25"/>
      <c r="AM8" s="18"/>
      <c r="AN8" s="18"/>
      <c r="BZ8" s="22"/>
      <c r="CA8" s="22"/>
      <c r="CB8" s="22"/>
      <c r="CC8" s="22"/>
      <c r="CD8" s="22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4"/>
      <c r="CQ8" s="22"/>
      <c r="CR8" s="23"/>
      <c r="CS8" s="23"/>
      <c r="CT8" s="23"/>
      <c r="CU8" s="23"/>
      <c r="CV8" s="23"/>
      <c r="CW8" s="23"/>
      <c r="CX8" s="24"/>
      <c r="CY8" s="24"/>
      <c r="CZ8" s="22"/>
      <c r="DA8" s="23"/>
      <c r="DB8" s="23"/>
      <c r="DC8" s="23"/>
      <c r="DD8" s="23"/>
      <c r="DE8" s="23"/>
      <c r="DF8" s="23"/>
      <c r="DG8" s="23"/>
      <c r="DH8" s="23"/>
      <c r="DI8" s="23"/>
      <c r="DJ8" s="18"/>
      <c r="DK8" s="18"/>
      <c r="DL8" s="18"/>
      <c r="DM8" s="18"/>
    </row>
    <row r="9" spans="1:136" x14ac:dyDescent="0.2"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</row>
    <row r="10" spans="1:136" x14ac:dyDescent="0.2"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</row>
    <row r="11" spans="1:136" x14ac:dyDescent="0.2"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</row>
  </sheetData>
  <mergeCells count="26">
    <mergeCell ref="CB1:CG1"/>
    <mergeCell ref="BZ4:CK4"/>
    <mergeCell ref="H1:M1"/>
    <mergeCell ref="F4:Q4"/>
    <mergeCell ref="AH4:AM4"/>
    <mergeCell ref="AR1:AW1"/>
    <mergeCell ref="S4:Y4"/>
    <mergeCell ref="U1:X1"/>
    <mergeCell ref="AJ1:AL1"/>
    <mergeCell ref="BE1:BH1"/>
    <mergeCell ref="BT1:BV1"/>
    <mergeCell ref="AP4:BA4"/>
    <mergeCell ref="BC4:BI4"/>
    <mergeCell ref="BR4:BW4"/>
    <mergeCell ref="DB4:DG4"/>
    <mergeCell ref="DJ4:DL4"/>
    <mergeCell ref="CO1:CR1"/>
    <mergeCell ref="EC3:ED3"/>
    <mergeCell ref="EB4:ED4"/>
    <mergeCell ref="DP4:DR4"/>
    <mergeCell ref="DQ3:DS3"/>
    <mergeCell ref="DV4:DX4"/>
    <mergeCell ref="DJ3:DN3"/>
    <mergeCell ref="DW3:DY3"/>
    <mergeCell ref="CM4:CS4"/>
    <mergeCell ref="DD1:DF1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4" width="5.7109375" customWidth="1"/>
    <col min="25" max="25" width="6.7109375" customWidth="1"/>
    <col min="26" max="26" width="3.140625" customWidth="1"/>
    <col min="27" max="34" width="5.7109375" customWidth="1"/>
    <col min="35" max="35" width="7.5703125" customWidth="1"/>
    <col min="36" max="36" width="6.5703125" customWidth="1"/>
    <col min="37" max="38" width="5.7109375" customWidth="1"/>
    <col min="39" max="39" width="3.140625" customWidth="1"/>
    <col min="40" max="45" width="5.7109375" customWidth="1"/>
    <col min="46" max="46" width="6.7109375" customWidth="1"/>
    <col min="47" max="47" width="3.140625" customWidth="1"/>
    <col min="48" max="55" width="5.7109375" customWidth="1"/>
    <col min="56" max="56" width="7.5703125" customWidth="1"/>
    <col min="57" max="57" width="6.5703125" customWidth="1"/>
    <col min="58" max="59" width="5.7109375" customWidth="1"/>
    <col min="60" max="60" width="3.140625" customWidth="1"/>
    <col min="61" max="65" width="5.7109375" customWidth="1"/>
    <col min="66" max="67" width="6.7109375" customWidth="1"/>
    <col min="68" max="68" width="3.140625" customWidth="1"/>
    <col min="69" max="72" width="8.7109375" customWidth="1"/>
    <col min="73" max="73" width="11.42578125" customWidth="1"/>
  </cols>
  <sheetData>
    <row r="1" spans="1:73" x14ac:dyDescent="0.2">
      <c r="A1" t="s">
        <v>35</v>
      </c>
      <c r="D1" t="s">
        <v>0</v>
      </c>
      <c r="E1" t="s">
        <v>250</v>
      </c>
      <c r="F1" t="s">
        <v>0</v>
      </c>
      <c r="H1" s="61" t="str">
        <f>E1</f>
        <v>Angie Deeks</v>
      </c>
      <c r="I1" s="61"/>
      <c r="J1" s="61"/>
      <c r="K1" s="61"/>
      <c r="L1" s="61"/>
      <c r="M1" s="61"/>
      <c r="R1" s="1"/>
      <c r="Z1" s="2"/>
      <c r="AA1" t="s">
        <v>1</v>
      </c>
      <c r="AC1" s="61" t="str">
        <f>E2</f>
        <v>Robyn Bruderer</v>
      </c>
      <c r="AD1" s="61"/>
      <c r="AE1" s="61"/>
      <c r="AF1" s="61"/>
      <c r="AG1" s="61"/>
      <c r="AH1" s="61"/>
      <c r="AM1" s="1"/>
      <c r="AU1" s="3"/>
      <c r="AV1" t="s">
        <v>2</v>
      </c>
      <c r="AX1" s="61">
        <f>E3</f>
        <v>0</v>
      </c>
      <c r="AY1" s="61"/>
      <c r="AZ1" s="61"/>
      <c r="BA1" s="61"/>
      <c r="BB1" s="61"/>
      <c r="BC1" s="61"/>
      <c r="BH1" s="1"/>
      <c r="BP1" s="2"/>
      <c r="BQ1" s="4"/>
      <c r="BR1" s="4"/>
      <c r="BS1" s="4"/>
      <c r="BU1" s="4">
        <f ca="1">NOW()</f>
        <v>42145.371461458337</v>
      </c>
    </row>
    <row r="2" spans="1:73" x14ac:dyDescent="0.2">
      <c r="A2" s="5" t="s">
        <v>36</v>
      </c>
      <c r="D2" t="s">
        <v>1</v>
      </c>
      <c r="E2" t="s">
        <v>251</v>
      </c>
      <c r="R2" s="1"/>
      <c r="Z2" s="2"/>
      <c r="AM2" s="1"/>
      <c r="AU2" s="3"/>
      <c r="BH2" s="1"/>
      <c r="BP2" s="2"/>
      <c r="BQ2" s="6"/>
      <c r="BR2" s="6"/>
      <c r="BS2" s="6"/>
      <c r="BU2" s="6">
        <f ca="1">NOW()</f>
        <v>42145.371461458337</v>
      </c>
    </row>
    <row r="3" spans="1:73" x14ac:dyDescent="0.2">
      <c r="A3" t="s">
        <v>175</v>
      </c>
      <c r="C3" t="s">
        <v>180</v>
      </c>
      <c r="D3" t="s">
        <v>2</v>
      </c>
      <c r="F3" s="60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"/>
      <c r="S3" s="60" t="s">
        <v>4</v>
      </c>
      <c r="T3" s="60"/>
      <c r="U3" s="60"/>
      <c r="V3" s="60"/>
      <c r="W3" s="60"/>
      <c r="X3" s="60"/>
      <c r="Z3" s="2"/>
      <c r="AA3" s="60" t="s">
        <v>3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1"/>
      <c r="AN3" s="60" t="s">
        <v>4</v>
      </c>
      <c r="AO3" s="60"/>
      <c r="AP3" s="60"/>
      <c r="AQ3" s="60"/>
      <c r="AR3" s="60"/>
      <c r="AS3" s="60"/>
      <c r="AU3" s="3"/>
      <c r="AV3" s="60" t="s">
        <v>3</v>
      </c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1"/>
      <c r="BI3" s="60" t="s">
        <v>4</v>
      </c>
      <c r="BJ3" s="60"/>
      <c r="BK3" s="60"/>
      <c r="BL3" s="60"/>
      <c r="BM3" s="60"/>
      <c r="BN3" s="60"/>
      <c r="BP3" s="2"/>
      <c r="BQ3" s="60" t="s">
        <v>5</v>
      </c>
      <c r="BR3" s="61"/>
      <c r="BS3" s="61"/>
      <c r="BT3" s="61"/>
    </row>
    <row r="4" spans="1:73" x14ac:dyDescent="0.2">
      <c r="O4" s="7" t="s">
        <v>6</v>
      </c>
      <c r="P4" t="s">
        <v>10</v>
      </c>
      <c r="R4" s="8"/>
      <c r="Y4" s="7" t="s">
        <v>7</v>
      </c>
      <c r="Z4" s="2"/>
      <c r="AJ4" s="7" t="s">
        <v>6</v>
      </c>
      <c r="AK4" t="s">
        <v>10</v>
      </c>
      <c r="AM4" s="8"/>
      <c r="AT4" s="7" t="s">
        <v>7</v>
      </c>
      <c r="AU4" s="9"/>
      <c r="BE4" s="7" t="s">
        <v>6</v>
      </c>
      <c r="BF4" t="s">
        <v>10</v>
      </c>
      <c r="BH4" s="8"/>
      <c r="BO4" s="7" t="s">
        <v>7</v>
      </c>
      <c r="BP4" s="9"/>
      <c r="BQ4" s="7"/>
      <c r="BR4" s="7"/>
      <c r="BS4" s="7"/>
      <c r="BT4" s="7"/>
    </row>
    <row r="5" spans="1:73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92</v>
      </c>
      <c r="I5" s="7" t="s">
        <v>91</v>
      </c>
      <c r="J5" s="7" t="s">
        <v>90</v>
      </c>
      <c r="K5" s="7" t="s">
        <v>89</v>
      </c>
      <c r="L5" s="7" t="s">
        <v>88</v>
      </c>
      <c r="M5" s="7" t="s">
        <v>176</v>
      </c>
      <c r="N5" s="7" t="s">
        <v>21</v>
      </c>
      <c r="O5" s="7" t="s">
        <v>22</v>
      </c>
      <c r="P5" s="7" t="s">
        <v>177</v>
      </c>
      <c r="Q5" s="7" t="s">
        <v>23</v>
      </c>
      <c r="R5" s="8"/>
      <c r="S5" s="7" t="s">
        <v>24</v>
      </c>
      <c r="T5" s="7" t="s">
        <v>77</v>
      </c>
      <c r="U5" s="7" t="s">
        <v>178</v>
      </c>
      <c r="V5" s="7" t="s">
        <v>179</v>
      </c>
      <c r="W5" s="7" t="s">
        <v>10</v>
      </c>
      <c r="X5" s="7" t="s">
        <v>21</v>
      </c>
      <c r="Y5" s="7" t="s">
        <v>27</v>
      </c>
      <c r="Z5" s="9"/>
      <c r="AA5" s="7" t="s">
        <v>13</v>
      </c>
      <c r="AB5" s="7" t="s">
        <v>14</v>
      </c>
      <c r="AC5" s="7" t="s">
        <v>92</v>
      </c>
      <c r="AD5" s="7" t="s">
        <v>91</v>
      </c>
      <c r="AE5" s="7" t="s">
        <v>90</v>
      </c>
      <c r="AF5" s="7" t="s">
        <v>89</v>
      </c>
      <c r="AG5" s="7" t="s">
        <v>88</v>
      </c>
      <c r="AH5" s="7" t="s">
        <v>176</v>
      </c>
      <c r="AI5" s="7" t="s">
        <v>21</v>
      </c>
      <c r="AJ5" s="7" t="s">
        <v>22</v>
      </c>
      <c r="AK5" s="7" t="s">
        <v>177</v>
      </c>
      <c r="AL5" s="7" t="s">
        <v>23</v>
      </c>
      <c r="AM5" s="8"/>
      <c r="AN5" s="7" t="s">
        <v>24</v>
      </c>
      <c r="AO5" s="7" t="s">
        <v>77</v>
      </c>
      <c r="AP5" s="7" t="s">
        <v>178</v>
      </c>
      <c r="AQ5" s="7" t="s">
        <v>179</v>
      </c>
      <c r="AR5" s="7" t="s">
        <v>10</v>
      </c>
      <c r="AS5" s="7" t="s">
        <v>21</v>
      </c>
      <c r="AT5" s="7" t="s">
        <v>27</v>
      </c>
      <c r="AU5" s="9"/>
      <c r="AV5" s="7" t="s">
        <v>13</v>
      </c>
      <c r="AW5" s="7" t="s">
        <v>14</v>
      </c>
      <c r="AX5" s="7" t="s">
        <v>92</v>
      </c>
      <c r="AY5" s="7" t="s">
        <v>91</v>
      </c>
      <c r="AZ5" s="7" t="s">
        <v>90</v>
      </c>
      <c r="BA5" s="7" t="s">
        <v>89</v>
      </c>
      <c r="BB5" s="7" t="s">
        <v>88</v>
      </c>
      <c r="BC5" s="7" t="s">
        <v>176</v>
      </c>
      <c r="BD5" s="7" t="s">
        <v>21</v>
      </c>
      <c r="BE5" s="7" t="s">
        <v>22</v>
      </c>
      <c r="BF5" s="7" t="s">
        <v>177</v>
      </c>
      <c r="BG5" s="7" t="s">
        <v>23</v>
      </c>
      <c r="BH5" s="8"/>
      <c r="BI5" s="7" t="s">
        <v>24</v>
      </c>
      <c r="BJ5" s="7" t="s">
        <v>77</v>
      </c>
      <c r="BK5" s="7" t="s">
        <v>178</v>
      </c>
      <c r="BL5" s="7" t="s">
        <v>179</v>
      </c>
      <c r="BM5" s="7" t="s">
        <v>10</v>
      </c>
      <c r="BN5" s="7" t="s">
        <v>21</v>
      </c>
      <c r="BO5" s="7" t="s">
        <v>27</v>
      </c>
      <c r="BP5" s="9"/>
      <c r="BQ5" s="7" t="s">
        <v>28</v>
      </c>
      <c r="BR5" s="7" t="s">
        <v>29</v>
      </c>
      <c r="BS5" s="7" t="s">
        <v>30</v>
      </c>
      <c r="BT5" s="7" t="s">
        <v>31</v>
      </c>
      <c r="BU5" s="7" t="s">
        <v>32</v>
      </c>
    </row>
    <row r="6" spans="1:73" x14ac:dyDescent="0.2">
      <c r="R6" s="1"/>
      <c r="Z6" s="2"/>
      <c r="AM6" s="1"/>
      <c r="AU6" s="3"/>
      <c r="BH6" s="1"/>
      <c r="BP6" s="2"/>
    </row>
    <row r="7" spans="1:73" x14ac:dyDescent="0.2">
      <c r="A7">
        <v>1</v>
      </c>
      <c r="B7" t="s">
        <v>170</v>
      </c>
      <c r="C7" s="1"/>
      <c r="D7" s="1"/>
      <c r="E7" s="1"/>
      <c r="F7" s="10">
        <v>5.3</v>
      </c>
      <c r="G7" s="10">
        <v>7</v>
      </c>
      <c r="H7" s="10">
        <v>6.8</v>
      </c>
      <c r="I7" s="10">
        <v>7</v>
      </c>
      <c r="J7" s="10">
        <v>5.8</v>
      </c>
      <c r="K7" s="10">
        <v>6.5</v>
      </c>
      <c r="L7" s="10">
        <v>7</v>
      </c>
      <c r="M7" s="10">
        <v>6.5</v>
      </c>
      <c r="N7" s="11">
        <f t="shared" ref="N7:N12" si="0">SUM(F7:M7)</f>
        <v>51.900000000000006</v>
      </c>
      <c r="O7" s="12"/>
      <c r="P7" s="12"/>
      <c r="Q7" s="12"/>
      <c r="R7" s="1"/>
      <c r="S7" s="13"/>
      <c r="T7" s="13"/>
      <c r="U7" s="13"/>
      <c r="V7" s="13"/>
      <c r="W7" s="13"/>
      <c r="X7" s="14"/>
      <c r="Y7" s="14"/>
      <c r="Z7" s="2"/>
      <c r="AA7" s="10">
        <v>6.5</v>
      </c>
      <c r="AB7" s="10">
        <v>6.5</v>
      </c>
      <c r="AC7" s="10">
        <v>6.2</v>
      </c>
      <c r="AD7" s="10">
        <v>6.5</v>
      </c>
      <c r="AE7" s="10">
        <v>6.3</v>
      </c>
      <c r="AF7" s="10">
        <v>6.3</v>
      </c>
      <c r="AG7" s="10">
        <v>7</v>
      </c>
      <c r="AH7" s="10">
        <v>4.7</v>
      </c>
      <c r="AI7" s="11">
        <f t="shared" ref="AI7:AI12" si="1">SUM(AA7:AH7)</f>
        <v>50</v>
      </c>
      <c r="AJ7" s="12"/>
      <c r="AK7" s="12"/>
      <c r="AL7" s="12"/>
      <c r="AM7" s="1"/>
      <c r="AN7" s="13"/>
      <c r="AO7" s="13"/>
      <c r="AP7" s="13"/>
      <c r="AQ7" s="13"/>
      <c r="AR7" s="13"/>
      <c r="AS7" s="14"/>
      <c r="AT7" s="14"/>
      <c r="AU7" s="15"/>
      <c r="AV7" s="10"/>
      <c r="AW7" s="10"/>
      <c r="AX7" s="10"/>
      <c r="AY7" s="10"/>
      <c r="AZ7" s="10"/>
      <c r="BA7" s="10"/>
      <c r="BB7" s="10"/>
      <c r="BC7" s="10"/>
      <c r="BD7" s="11">
        <f t="shared" ref="BD7:BD12" si="2">SUM(AV7:BC7)</f>
        <v>0</v>
      </c>
      <c r="BE7" s="12"/>
      <c r="BF7" s="12"/>
      <c r="BG7" s="12"/>
      <c r="BH7" s="1"/>
      <c r="BI7" s="13"/>
      <c r="BJ7" s="13"/>
      <c r="BK7" s="13"/>
      <c r="BL7" s="13"/>
      <c r="BM7" s="13"/>
      <c r="BN7" s="14"/>
      <c r="BO7" s="14"/>
      <c r="BP7" s="16"/>
      <c r="BQ7" s="14"/>
      <c r="BR7" s="14"/>
      <c r="BS7" s="14"/>
      <c r="BT7" s="14"/>
      <c r="BU7" s="1"/>
    </row>
    <row r="8" spans="1:73" x14ac:dyDescent="0.2">
      <c r="A8">
        <v>2</v>
      </c>
      <c r="B8" t="s">
        <v>174</v>
      </c>
      <c r="C8" s="1"/>
      <c r="D8" s="1"/>
      <c r="E8" s="1"/>
      <c r="F8" s="10">
        <v>5.3</v>
      </c>
      <c r="G8" s="10">
        <v>6</v>
      </c>
      <c r="H8" s="10">
        <v>5.3</v>
      </c>
      <c r="I8" s="10">
        <v>6</v>
      </c>
      <c r="J8" s="10">
        <v>5</v>
      </c>
      <c r="K8" s="10">
        <v>4</v>
      </c>
      <c r="L8" s="10">
        <v>6</v>
      </c>
      <c r="M8" s="10">
        <v>7</v>
      </c>
      <c r="N8" s="11">
        <f t="shared" si="0"/>
        <v>44.6</v>
      </c>
      <c r="O8" s="12"/>
      <c r="P8" s="12"/>
      <c r="Q8" s="12"/>
      <c r="R8" s="1"/>
      <c r="S8" s="1"/>
      <c r="T8" s="1"/>
      <c r="U8" s="1"/>
      <c r="V8" s="1"/>
      <c r="W8" s="1"/>
      <c r="X8" s="1"/>
      <c r="Y8" s="1"/>
      <c r="Z8" s="2"/>
      <c r="AA8" s="10">
        <v>6</v>
      </c>
      <c r="AB8" s="10">
        <v>6</v>
      </c>
      <c r="AC8" s="10">
        <v>6</v>
      </c>
      <c r="AD8" s="10">
        <v>5.5</v>
      </c>
      <c r="AE8" s="10">
        <v>4.7</v>
      </c>
      <c r="AF8" s="10">
        <v>4.5</v>
      </c>
      <c r="AG8" s="10">
        <v>4.7</v>
      </c>
      <c r="AH8" s="10">
        <v>5</v>
      </c>
      <c r="AI8" s="11">
        <f t="shared" si="1"/>
        <v>42.400000000000006</v>
      </c>
      <c r="AJ8" s="12"/>
      <c r="AK8" s="12"/>
      <c r="AL8" s="12"/>
      <c r="AM8" s="1"/>
      <c r="AN8" s="1"/>
      <c r="AO8" s="1"/>
      <c r="AP8" s="1"/>
      <c r="AQ8" s="1"/>
      <c r="AR8" s="1"/>
      <c r="AS8" s="1"/>
      <c r="AT8" s="1"/>
      <c r="AU8" s="3"/>
      <c r="AV8" s="10"/>
      <c r="AW8" s="10"/>
      <c r="AX8" s="10"/>
      <c r="AY8" s="10"/>
      <c r="AZ8" s="10"/>
      <c r="BA8" s="10"/>
      <c r="BB8" s="10"/>
      <c r="BC8" s="10"/>
      <c r="BD8" s="11">
        <f t="shared" si="2"/>
        <v>0</v>
      </c>
      <c r="BE8" s="12"/>
      <c r="BF8" s="12"/>
      <c r="BG8" s="12"/>
      <c r="BH8" s="1"/>
      <c r="BI8" s="1"/>
      <c r="BJ8" s="1"/>
      <c r="BK8" s="1"/>
      <c r="BL8" s="1"/>
      <c r="BM8" s="1"/>
      <c r="BN8" s="1"/>
      <c r="BO8" s="1"/>
      <c r="BP8" s="2"/>
      <c r="BQ8" s="1"/>
      <c r="BR8" s="1"/>
      <c r="BS8" s="1"/>
      <c r="BT8" s="1"/>
      <c r="BU8" s="1"/>
    </row>
    <row r="9" spans="1:73" x14ac:dyDescent="0.2">
      <c r="A9">
        <v>3</v>
      </c>
      <c r="B9" t="s">
        <v>212</v>
      </c>
      <c r="C9" s="1"/>
      <c r="D9" s="1"/>
      <c r="E9" s="1"/>
      <c r="F9" s="10">
        <v>5</v>
      </c>
      <c r="G9" s="10">
        <v>6</v>
      </c>
      <c r="H9" s="10">
        <v>5.5</v>
      </c>
      <c r="I9" s="10">
        <v>6.5</v>
      </c>
      <c r="J9" s="10">
        <v>5</v>
      </c>
      <c r="K9" s="10">
        <v>5</v>
      </c>
      <c r="L9" s="10">
        <v>2</v>
      </c>
      <c r="M9" s="10">
        <v>4</v>
      </c>
      <c r="N9" s="11">
        <f t="shared" si="0"/>
        <v>39</v>
      </c>
      <c r="O9" s="12"/>
      <c r="P9" s="12"/>
      <c r="Q9" s="12"/>
      <c r="R9" s="1"/>
      <c r="S9" s="1"/>
      <c r="T9" s="1"/>
      <c r="U9" s="1"/>
      <c r="V9" s="1"/>
      <c r="W9" s="1"/>
      <c r="X9" s="1"/>
      <c r="Y9" s="1"/>
      <c r="Z9" s="2"/>
      <c r="AA9" s="10">
        <v>6</v>
      </c>
      <c r="AB9" s="10">
        <v>6</v>
      </c>
      <c r="AC9" s="10">
        <v>5.7</v>
      </c>
      <c r="AD9" s="10">
        <v>5.7</v>
      </c>
      <c r="AE9" s="10">
        <v>5.2</v>
      </c>
      <c r="AF9" s="10">
        <v>5.5</v>
      </c>
      <c r="AG9" s="10">
        <v>4.5</v>
      </c>
      <c r="AH9" s="10">
        <v>4.5</v>
      </c>
      <c r="AI9" s="11">
        <f t="shared" si="1"/>
        <v>43.099999999999994</v>
      </c>
      <c r="AJ9" s="12"/>
      <c r="AK9" s="12"/>
      <c r="AL9" s="12"/>
      <c r="AM9" s="1"/>
      <c r="AN9" s="1"/>
      <c r="AO9" s="1"/>
      <c r="AP9" s="1"/>
      <c r="AQ9" s="1"/>
      <c r="AR9" s="1"/>
      <c r="AS9" s="1"/>
      <c r="AT9" s="1"/>
      <c r="AU9" s="3"/>
      <c r="AV9" s="10"/>
      <c r="AW9" s="10"/>
      <c r="AX9" s="10"/>
      <c r="AY9" s="10"/>
      <c r="AZ9" s="10"/>
      <c r="BA9" s="10"/>
      <c r="BB9" s="10"/>
      <c r="BC9" s="10"/>
      <c r="BD9" s="11">
        <f t="shared" si="2"/>
        <v>0</v>
      </c>
      <c r="BE9" s="12"/>
      <c r="BF9" s="12"/>
      <c r="BG9" s="12"/>
      <c r="BH9" s="1"/>
      <c r="BI9" s="1"/>
      <c r="BJ9" s="1"/>
      <c r="BK9" s="1"/>
      <c r="BL9" s="1"/>
      <c r="BM9" s="1"/>
      <c r="BN9" s="1"/>
      <c r="BO9" s="1"/>
      <c r="BP9" s="2"/>
      <c r="BQ9" s="1"/>
      <c r="BR9" s="1"/>
      <c r="BS9" s="1"/>
      <c r="BT9" s="1"/>
      <c r="BU9" s="1"/>
    </row>
    <row r="10" spans="1:73" x14ac:dyDescent="0.2">
      <c r="A10">
        <v>4</v>
      </c>
      <c r="B10" t="s">
        <v>164</v>
      </c>
      <c r="C10" s="1"/>
      <c r="D10" s="1"/>
      <c r="E10" s="1"/>
      <c r="F10" s="10">
        <v>5</v>
      </c>
      <c r="G10" s="10">
        <v>5.5</v>
      </c>
      <c r="H10" s="10">
        <v>5</v>
      </c>
      <c r="I10" s="10">
        <v>5.2</v>
      </c>
      <c r="J10" s="10">
        <v>4.8</v>
      </c>
      <c r="K10" s="10">
        <v>4.5</v>
      </c>
      <c r="L10" s="10">
        <v>5</v>
      </c>
      <c r="M10" s="10">
        <v>4</v>
      </c>
      <c r="N10" s="11">
        <f t="shared" si="0"/>
        <v>39</v>
      </c>
      <c r="O10" s="12"/>
      <c r="P10" s="12"/>
      <c r="Q10" s="12"/>
      <c r="R10" s="1"/>
      <c r="S10" s="1"/>
      <c r="T10" s="1"/>
      <c r="U10" s="1"/>
      <c r="V10" s="1"/>
      <c r="W10" s="1"/>
      <c r="X10" s="1"/>
      <c r="Y10" s="1"/>
      <c r="Z10" s="2"/>
      <c r="AA10" s="10">
        <v>5</v>
      </c>
      <c r="AB10" s="10">
        <v>6</v>
      </c>
      <c r="AC10" s="10">
        <v>5.7</v>
      </c>
      <c r="AD10" s="10">
        <v>6</v>
      </c>
      <c r="AE10" s="10">
        <v>4</v>
      </c>
      <c r="AF10" s="10">
        <v>4.5</v>
      </c>
      <c r="AG10" s="10">
        <v>4.7</v>
      </c>
      <c r="AH10" s="10">
        <v>4.5</v>
      </c>
      <c r="AI10" s="11">
        <f t="shared" si="1"/>
        <v>40.4</v>
      </c>
      <c r="AJ10" s="12"/>
      <c r="AK10" s="12"/>
      <c r="AL10" s="12"/>
      <c r="AM10" s="1"/>
      <c r="AN10" s="1"/>
      <c r="AO10" s="1"/>
      <c r="AP10" s="1"/>
      <c r="AQ10" s="1"/>
      <c r="AR10" s="1"/>
      <c r="AS10" s="1"/>
      <c r="AT10" s="1"/>
      <c r="AU10" s="3"/>
      <c r="AV10" s="10"/>
      <c r="AW10" s="10"/>
      <c r="AX10" s="10"/>
      <c r="AY10" s="10"/>
      <c r="AZ10" s="10"/>
      <c r="BA10" s="10"/>
      <c r="BB10" s="10"/>
      <c r="BC10" s="10"/>
      <c r="BD10" s="11">
        <f t="shared" si="2"/>
        <v>0</v>
      </c>
      <c r="BE10" s="12"/>
      <c r="BF10" s="12"/>
      <c r="BG10" s="12"/>
      <c r="BH10" s="1"/>
      <c r="BI10" s="1"/>
      <c r="BJ10" s="1"/>
      <c r="BK10" s="1"/>
      <c r="BL10" s="1"/>
      <c r="BM10" s="1"/>
      <c r="BN10" s="1"/>
      <c r="BO10" s="1"/>
      <c r="BP10" s="2"/>
      <c r="BQ10" s="1"/>
      <c r="BR10" s="1"/>
      <c r="BS10" s="1"/>
      <c r="BT10" s="1"/>
      <c r="BU10" s="1"/>
    </row>
    <row r="11" spans="1:73" x14ac:dyDescent="0.2">
      <c r="A11">
        <v>5</v>
      </c>
      <c r="B11" t="s">
        <v>181</v>
      </c>
      <c r="C11" s="1"/>
      <c r="D11" s="1"/>
      <c r="E11" s="1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>
        <f t="shared" si="0"/>
        <v>0</v>
      </c>
      <c r="O11" s="12"/>
      <c r="P11" s="12"/>
      <c r="Q11" s="12"/>
      <c r="R11" s="1"/>
      <c r="S11" s="1"/>
      <c r="T11" s="1"/>
      <c r="U11" s="1"/>
      <c r="V11" s="1"/>
      <c r="W11" s="1"/>
      <c r="X11" s="1"/>
      <c r="Y11" s="1"/>
      <c r="Z11" s="2"/>
      <c r="AA11" s="10">
        <v>0</v>
      </c>
      <c r="AB11" s="10">
        <v>6</v>
      </c>
      <c r="AC11" s="10">
        <v>5</v>
      </c>
      <c r="AD11" s="10">
        <v>4.7</v>
      </c>
      <c r="AE11" s="10">
        <v>4.2</v>
      </c>
      <c r="AF11" s="10">
        <v>3.7</v>
      </c>
      <c r="AG11" s="10">
        <v>2</v>
      </c>
      <c r="AH11" s="10">
        <v>0</v>
      </c>
      <c r="AI11" s="11">
        <f t="shared" si="1"/>
        <v>25.599999999999998</v>
      </c>
      <c r="AJ11" s="12"/>
      <c r="AK11" s="12"/>
      <c r="AL11" s="12"/>
      <c r="AM11" s="1"/>
      <c r="AN11" s="1"/>
      <c r="AO11" s="1"/>
      <c r="AP11" s="1"/>
      <c r="AQ11" s="1"/>
      <c r="AR11" s="1"/>
      <c r="AS11" s="1"/>
      <c r="AT11" s="1"/>
      <c r="AU11" s="3"/>
      <c r="AV11" s="10"/>
      <c r="AW11" s="10"/>
      <c r="AX11" s="10"/>
      <c r="AY11" s="10"/>
      <c r="AZ11" s="10"/>
      <c r="BA11" s="10"/>
      <c r="BB11" s="10"/>
      <c r="BC11" s="10"/>
      <c r="BD11" s="11">
        <f t="shared" si="2"/>
        <v>0</v>
      </c>
      <c r="BE11" s="12"/>
      <c r="BF11" s="12"/>
      <c r="BG11" s="12"/>
      <c r="BH11" s="1"/>
      <c r="BI11" s="1"/>
      <c r="BJ11" s="1"/>
      <c r="BK11" s="1"/>
      <c r="BL11" s="1"/>
      <c r="BM11" s="1"/>
      <c r="BN11" s="1"/>
      <c r="BO11" s="1"/>
      <c r="BP11" s="2"/>
      <c r="BQ11" s="1"/>
      <c r="BR11" s="1"/>
      <c r="BS11" s="1"/>
      <c r="BT11" s="1"/>
      <c r="BU11" s="1"/>
    </row>
    <row r="12" spans="1:73" x14ac:dyDescent="0.2">
      <c r="A12">
        <v>6</v>
      </c>
      <c r="B12" t="s">
        <v>182</v>
      </c>
      <c r="C12" s="1"/>
      <c r="D12" s="1"/>
      <c r="E12" s="1"/>
      <c r="F12" s="10">
        <v>4.5</v>
      </c>
      <c r="G12" s="10">
        <v>6</v>
      </c>
      <c r="H12" s="10">
        <v>8</v>
      </c>
      <c r="I12" s="10">
        <v>7</v>
      </c>
      <c r="J12" s="10">
        <v>5.5</v>
      </c>
      <c r="K12" s="10">
        <v>5.5</v>
      </c>
      <c r="L12" s="10">
        <v>6.8</v>
      </c>
      <c r="M12" s="10">
        <v>4</v>
      </c>
      <c r="N12" s="11">
        <f t="shared" si="0"/>
        <v>47.3</v>
      </c>
      <c r="O12" s="12"/>
      <c r="P12" s="12"/>
      <c r="Q12" s="12"/>
      <c r="R12" s="1"/>
      <c r="S12" s="1"/>
      <c r="T12" s="1"/>
      <c r="U12" s="1"/>
      <c r="V12" s="1"/>
      <c r="W12" s="1"/>
      <c r="X12" s="1"/>
      <c r="Y12" s="1"/>
      <c r="Z12" s="2"/>
      <c r="AA12" s="10">
        <v>6</v>
      </c>
      <c r="AB12" s="10">
        <v>6.5</v>
      </c>
      <c r="AC12" s="10">
        <v>6.3</v>
      </c>
      <c r="AD12" s="10">
        <v>6</v>
      </c>
      <c r="AE12" s="10">
        <v>5</v>
      </c>
      <c r="AF12" s="10">
        <v>6.3</v>
      </c>
      <c r="AG12" s="10">
        <v>7</v>
      </c>
      <c r="AH12" s="10">
        <v>5.9</v>
      </c>
      <c r="AI12" s="11">
        <f t="shared" si="1"/>
        <v>49</v>
      </c>
      <c r="AJ12" s="12"/>
      <c r="AK12" s="12"/>
      <c r="AL12" s="12"/>
      <c r="AM12" s="1"/>
      <c r="AN12" s="1"/>
      <c r="AO12" s="1"/>
      <c r="AP12" s="1"/>
      <c r="AQ12" s="1"/>
      <c r="AR12" s="1"/>
      <c r="AS12" s="1"/>
      <c r="AT12" s="1"/>
      <c r="AU12" s="3"/>
      <c r="AV12" s="10"/>
      <c r="AW12" s="10"/>
      <c r="AX12" s="10"/>
      <c r="AY12" s="10"/>
      <c r="AZ12" s="10"/>
      <c r="BA12" s="10"/>
      <c r="BB12" s="10"/>
      <c r="BC12" s="10"/>
      <c r="BD12" s="11">
        <f t="shared" si="2"/>
        <v>0</v>
      </c>
      <c r="BE12" s="12"/>
      <c r="BF12" s="12"/>
      <c r="BG12" s="12"/>
      <c r="BH12" s="1"/>
      <c r="BI12" s="1"/>
      <c r="BJ12" s="1"/>
      <c r="BK12" s="1"/>
      <c r="BL12" s="1"/>
      <c r="BM12" s="1"/>
      <c r="BN12" s="1"/>
      <c r="BO12" s="1"/>
      <c r="BP12" s="2"/>
      <c r="BQ12" s="1"/>
      <c r="BR12" s="1"/>
      <c r="BS12" s="1"/>
      <c r="BT12" s="1"/>
      <c r="BU12" s="1"/>
    </row>
    <row r="13" spans="1:73" x14ac:dyDescent="0.2">
      <c r="A13" s="17"/>
      <c r="C13" t="s">
        <v>153</v>
      </c>
      <c r="D13" t="s">
        <v>142</v>
      </c>
      <c r="E13" t="s">
        <v>183</v>
      </c>
      <c r="F13" s="1"/>
      <c r="G13" s="1"/>
      <c r="H13" s="1"/>
      <c r="I13" s="1"/>
      <c r="J13" s="1"/>
      <c r="K13" s="1" t="s">
        <v>34</v>
      </c>
      <c r="L13" s="1"/>
      <c r="M13" s="1"/>
      <c r="N13" s="18">
        <f>SUM(N7:N12)</f>
        <v>221.8</v>
      </c>
      <c r="O13" s="18">
        <f>(N13/6)/8</f>
        <v>4.6208333333333336</v>
      </c>
      <c r="P13" s="10">
        <v>6</v>
      </c>
      <c r="Q13" s="18">
        <f>(O13*0.75)+(P13*0.25)</f>
        <v>4.9656250000000002</v>
      </c>
      <c r="R13" s="1"/>
      <c r="S13" s="10">
        <v>5.4</v>
      </c>
      <c r="T13" s="10">
        <v>6.4</v>
      </c>
      <c r="U13" s="10">
        <v>5.2</v>
      </c>
      <c r="V13" s="26">
        <f>(T13*0.3)+(U13*0.7)</f>
        <v>5.56</v>
      </c>
      <c r="W13" s="10">
        <v>6.9</v>
      </c>
      <c r="X13" s="18">
        <f>(S13*0.25)+(V13*0.5)+(W13*0.25)</f>
        <v>5.8550000000000004</v>
      </c>
      <c r="Y13" s="18">
        <f>(Q13+X13)/2</f>
        <v>5.4103124999999999</v>
      </c>
      <c r="Z13" s="2"/>
      <c r="AA13" s="1"/>
      <c r="AB13" s="1"/>
      <c r="AC13" s="1"/>
      <c r="AD13" s="1"/>
      <c r="AE13" s="1"/>
      <c r="AF13" s="1" t="s">
        <v>34</v>
      </c>
      <c r="AG13" s="1"/>
      <c r="AH13" s="1"/>
      <c r="AI13" s="18">
        <f>SUM(AI7:AI12)</f>
        <v>250.5</v>
      </c>
      <c r="AJ13" s="18">
        <f>(AI13/6)/8</f>
        <v>5.21875</v>
      </c>
      <c r="AK13" s="10">
        <v>5.2</v>
      </c>
      <c r="AL13" s="18">
        <f>(AJ13*0.75)+(AK13*0.25)</f>
        <v>5.2140624999999998</v>
      </c>
      <c r="AM13" s="1"/>
      <c r="AN13" s="10">
        <v>5.4</v>
      </c>
      <c r="AO13" s="10">
        <v>5.2</v>
      </c>
      <c r="AP13" s="10">
        <v>4</v>
      </c>
      <c r="AQ13" s="26">
        <f>(AO13*0.3)+(AP13*0.7)</f>
        <v>4.3599999999999994</v>
      </c>
      <c r="AR13" s="10">
        <v>5.8</v>
      </c>
      <c r="AS13" s="18">
        <f>(AN13*0.25)+(AQ13*0.5)+(AR13*0.25)</f>
        <v>4.9799999999999995</v>
      </c>
      <c r="AT13" s="18">
        <f>(AL13+AS13)/2</f>
        <v>5.0970312499999997</v>
      </c>
      <c r="AU13" s="3"/>
      <c r="AV13" s="1"/>
      <c r="AW13" s="1"/>
      <c r="AX13" s="1"/>
      <c r="AY13" s="1"/>
      <c r="AZ13" s="1"/>
      <c r="BA13" s="1" t="s">
        <v>34</v>
      </c>
      <c r="BB13" s="1"/>
      <c r="BC13" s="1"/>
      <c r="BD13" s="18">
        <f>SUM(BD7:BD12)</f>
        <v>0</v>
      </c>
      <c r="BE13" s="18">
        <f>(BD13/6)/8</f>
        <v>0</v>
      </c>
      <c r="BF13" s="10"/>
      <c r="BG13" s="18">
        <f>(BE13*0.75)+(BF13*0.25)</f>
        <v>0</v>
      </c>
      <c r="BH13" s="1"/>
      <c r="BI13" s="10"/>
      <c r="BJ13" s="10"/>
      <c r="BK13" s="10"/>
      <c r="BL13" s="26">
        <f>(BJ13*0.3)+(BK13*0.7)</f>
        <v>0</v>
      </c>
      <c r="BM13" s="10"/>
      <c r="BN13" s="18">
        <f>(BI13*0.25)+(BL13*0.5)+(BM13*0.25)</f>
        <v>0</v>
      </c>
      <c r="BO13" s="18">
        <f>(BG13+BN13)/2</f>
        <v>0</v>
      </c>
      <c r="BP13" s="16"/>
      <c r="BQ13" s="18">
        <f>Y13</f>
        <v>5.4103124999999999</v>
      </c>
      <c r="BR13" s="18">
        <f>AT13</f>
        <v>5.0970312499999997</v>
      </c>
      <c r="BS13" s="18"/>
      <c r="BT13" s="18">
        <f>AVERAGE(BQ13:BS13)</f>
        <v>5.2536718750000002</v>
      </c>
      <c r="BU13" s="57" t="s">
        <v>254</v>
      </c>
    </row>
    <row r="14" spans="1:73" x14ac:dyDescent="0.2"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9" spans="2:2" x14ac:dyDescent="0.2">
      <c r="B19" s="20"/>
    </row>
  </sheetData>
  <mergeCells count="10">
    <mergeCell ref="BI3:BN3"/>
    <mergeCell ref="BQ3:BT3"/>
    <mergeCell ref="H1:M1"/>
    <mergeCell ref="AC1:AH1"/>
    <mergeCell ref="AX1:BC1"/>
    <mergeCell ref="F3:Q3"/>
    <mergeCell ref="S3:X3"/>
    <mergeCell ref="AA3:AL3"/>
    <mergeCell ref="AN3:AS3"/>
    <mergeCell ref="AV3:BG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17.5703125" customWidth="1"/>
    <col min="3" max="3" width="21.7109375" customWidth="1"/>
    <col min="4" max="4" width="14.7109375" customWidth="1"/>
    <col min="5" max="5" width="14.85546875" customWidth="1"/>
    <col min="6" max="12" width="5.7109375" customWidth="1"/>
    <col min="13" max="13" width="7.5703125" customWidth="1"/>
    <col min="14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0" width="5.7109375" customWidth="1"/>
    <col min="31" max="31" width="7.5703125" customWidth="1"/>
    <col min="32" max="32" width="6.5703125" customWidth="1"/>
    <col min="33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8" width="5.7109375" customWidth="1"/>
    <col min="49" max="49" width="7.5703125" customWidth="1"/>
    <col min="50" max="50" width="6.5703125" customWidth="1"/>
    <col min="51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4" x14ac:dyDescent="0.2">
      <c r="A1" t="s">
        <v>35</v>
      </c>
      <c r="D1" t="s">
        <v>0</v>
      </c>
      <c r="E1" t="s">
        <v>250</v>
      </c>
      <c r="F1" t="s">
        <v>0</v>
      </c>
      <c r="H1" s="61" t="str">
        <f>E1</f>
        <v>Angie Deeks</v>
      </c>
      <c r="I1" s="61"/>
      <c r="J1" s="61"/>
      <c r="K1" s="61"/>
      <c r="L1" s="61"/>
      <c r="Q1" s="1"/>
      <c r="W1" s="2"/>
      <c r="X1" t="s">
        <v>1</v>
      </c>
      <c r="Z1" s="61" t="str">
        <f>E2</f>
        <v>Robyn Bruderer</v>
      </c>
      <c r="AA1" s="61"/>
      <c r="AB1" s="61"/>
      <c r="AC1" s="61"/>
      <c r="AD1" s="61"/>
      <c r="AI1" s="1"/>
      <c r="AO1" s="3"/>
      <c r="AP1" t="s">
        <v>2</v>
      </c>
      <c r="AR1" s="61">
        <f>E3</f>
        <v>0</v>
      </c>
      <c r="AS1" s="61"/>
      <c r="AT1" s="61"/>
      <c r="AU1" s="61"/>
      <c r="AV1" s="61"/>
      <c r="BA1" s="1"/>
      <c r="BG1" s="2"/>
      <c r="BH1" s="4"/>
      <c r="BI1" s="4"/>
      <c r="BJ1" s="4"/>
      <c r="BL1" s="4">
        <f ca="1">NOW()</f>
        <v>42145.371461458337</v>
      </c>
    </row>
    <row r="2" spans="1:64" x14ac:dyDescent="0.2">
      <c r="A2" s="5" t="s">
        <v>36</v>
      </c>
      <c r="D2" t="s">
        <v>1</v>
      </c>
      <c r="E2" t="s">
        <v>251</v>
      </c>
      <c r="Q2" s="1"/>
      <c r="W2" s="2"/>
      <c r="AI2" s="1"/>
      <c r="AO2" s="3"/>
      <c r="BA2" s="1"/>
      <c r="BG2" s="2"/>
      <c r="BH2" s="6"/>
      <c r="BI2" s="6"/>
      <c r="BJ2" s="6"/>
      <c r="BL2" s="6">
        <f ca="1">NOW()</f>
        <v>42145.371461458337</v>
      </c>
    </row>
    <row r="3" spans="1:64" x14ac:dyDescent="0.2">
      <c r="A3" t="s">
        <v>184</v>
      </c>
      <c r="C3" t="s">
        <v>186</v>
      </c>
      <c r="D3" t="s">
        <v>2</v>
      </c>
      <c r="F3" s="60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1"/>
      <c r="R3" s="60" t="s">
        <v>4</v>
      </c>
      <c r="S3" s="60"/>
      <c r="T3" s="60"/>
      <c r="U3" s="60"/>
      <c r="W3" s="2"/>
      <c r="X3" s="60" t="s">
        <v>3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1"/>
      <c r="AJ3" s="60" t="s">
        <v>4</v>
      </c>
      <c r="AK3" s="60"/>
      <c r="AL3" s="60"/>
      <c r="AM3" s="60"/>
      <c r="AO3" s="3"/>
      <c r="AP3" s="60" t="s">
        <v>3</v>
      </c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1"/>
      <c r="BB3" s="60" t="s">
        <v>4</v>
      </c>
      <c r="BC3" s="60"/>
      <c r="BD3" s="60"/>
      <c r="BE3" s="60"/>
      <c r="BG3" s="2"/>
      <c r="BH3" s="60" t="s">
        <v>5</v>
      </c>
      <c r="BI3" s="61"/>
      <c r="BJ3" s="61"/>
      <c r="BK3" s="61"/>
    </row>
    <row r="4" spans="1:64" x14ac:dyDescent="0.2">
      <c r="N4" s="7" t="s">
        <v>6</v>
      </c>
      <c r="O4" t="s">
        <v>10</v>
      </c>
      <c r="Q4" s="8"/>
      <c r="V4" s="7" t="s">
        <v>7</v>
      </c>
      <c r="W4" s="2"/>
      <c r="AF4" s="7" t="s">
        <v>6</v>
      </c>
      <c r="AG4" t="s">
        <v>10</v>
      </c>
      <c r="AI4" s="8"/>
      <c r="AN4" s="7" t="s">
        <v>7</v>
      </c>
      <c r="AO4" s="9"/>
      <c r="AX4" s="7" t="s">
        <v>6</v>
      </c>
      <c r="AY4" t="s">
        <v>10</v>
      </c>
      <c r="BA4" s="8"/>
      <c r="BF4" s="7" t="s">
        <v>7</v>
      </c>
      <c r="BG4" s="9"/>
      <c r="BH4" s="7"/>
      <c r="BI4" s="7"/>
      <c r="BJ4" s="7"/>
      <c r="BK4" s="7"/>
    </row>
    <row r="5" spans="1:64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92</v>
      </c>
      <c r="I5" s="7" t="s">
        <v>88</v>
      </c>
      <c r="J5" s="7" t="s">
        <v>128</v>
      </c>
      <c r="K5" s="7" t="s">
        <v>185</v>
      </c>
      <c r="L5" s="7" t="s">
        <v>130</v>
      </c>
      <c r="M5" s="7" t="s">
        <v>21</v>
      </c>
      <c r="N5" s="7" t="s">
        <v>22</v>
      </c>
      <c r="O5" s="7" t="s">
        <v>177</v>
      </c>
      <c r="P5" s="7" t="s">
        <v>23</v>
      </c>
      <c r="Q5" s="8"/>
      <c r="R5" s="7" t="s">
        <v>24</v>
      </c>
      <c r="S5" s="7" t="s">
        <v>25</v>
      </c>
      <c r="T5" s="7" t="s">
        <v>10</v>
      </c>
      <c r="U5" s="7" t="s">
        <v>21</v>
      </c>
      <c r="V5" s="7" t="s">
        <v>27</v>
      </c>
      <c r="W5" s="9"/>
      <c r="X5" s="7" t="s">
        <v>13</v>
      </c>
      <c r="Y5" s="7" t="s">
        <v>14</v>
      </c>
      <c r="Z5" s="7" t="s">
        <v>92</v>
      </c>
      <c r="AA5" s="7" t="s">
        <v>88</v>
      </c>
      <c r="AB5" s="7" t="s">
        <v>128</v>
      </c>
      <c r="AC5" s="7" t="s">
        <v>185</v>
      </c>
      <c r="AD5" s="7" t="s">
        <v>130</v>
      </c>
      <c r="AE5" s="7" t="s">
        <v>21</v>
      </c>
      <c r="AF5" s="7" t="s">
        <v>22</v>
      </c>
      <c r="AG5" s="7" t="s">
        <v>177</v>
      </c>
      <c r="AH5" s="7" t="s">
        <v>23</v>
      </c>
      <c r="AI5" s="8"/>
      <c r="AJ5" s="7" t="s">
        <v>24</v>
      </c>
      <c r="AK5" s="7" t="s">
        <v>25</v>
      </c>
      <c r="AL5" s="7" t="s">
        <v>10</v>
      </c>
      <c r="AM5" s="7" t="s">
        <v>21</v>
      </c>
      <c r="AN5" s="7" t="s">
        <v>27</v>
      </c>
      <c r="AO5" s="9"/>
      <c r="AP5" s="7" t="s">
        <v>13</v>
      </c>
      <c r="AQ5" s="7" t="s">
        <v>14</v>
      </c>
      <c r="AR5" s="7" t="s">
        <v>92</v>
      </c>
      <c r="AS5" s="7" t="s">
        <v>88</v>
      </c>
      <c r="AT5" s="7" t="s">
        <v>128</v>
      </c>
      <c r="AU5" s="7" t="s">
        <v>185</v>
      </c>
      <c r="AV5" s="7" t="s">
        <v>130</v>
      </c>
      <c r="AW5" s="7" t="s">
        <v>21</v>
      </c>
      <c r="AX5" s="7" t="s">
        <v>22</v>
      </c>
      <c r="AY5" s="7" t="s">
        <v>177</v>
      </c>
      <c r="AZ5" s="7" t="s">
        <v>23</v>
      </c>
      <c r="BA5" s="8"/>
      <c r="BB5" s="7" t="s">
        <v>24</v>
      </c>
      <c r="BC5" s="7" t="s">
        <v>25</v>
      </c>
      <c r="BD5" s="7" t="s">
        <v>10</v>
      </c>
      <c r="BE5" s="7" t="s">
        <v>21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31</v>
      </c>
      <c r="BL5" s="7" t="s">
        <v>32</v>
      </c>
    </row>
    <row r="6" spans="1:64" x14ac:dyDescent="0.2">
      <c r="Q6" s="1"/>
      <c r="W6" s="2"/>
      <c r="AI6" s="1"/>
      <c r="AO6" s="3"/>
      <c r="BA6" s="1"/>
      <c r="BG6" s="2"/>
    </row>
    <row r="7" spans="1:64" x14ac:dyDescent="0.2">
      <c r="A7">
        <v>1</v>
      </c>
      <c r="B7" t="s">
        <v>149</v>
      </c>
      <c r="C7" s="1"/>
      <c r="D7" s="1"/>
      <c r="E7" s="1"/>
      <c r="F7" s="10">
        <v>5.5</v>
      </c>
      <c r="G7" s="10">
        <v>6.8</v>
      </c>
      <c r="H7" s="10">
        <v>6.5</v>
      </c>
      <c r="I7" s="10">
        <v>7</v>
      </c>
      <c r="J7" s="10">
        <v>8</v>
      </c>
      <c r="K7" s="10">
        <v>6</v>
      </c>
      <c r="L7" s="10">
        <v>6.5</v>
      </c>
      <c r="M7" s="11">
        <f t="shared" ref="M7:M12" si="0">SUM(F7:L7)</f>
        <v>46.3</v>
      </c>
      <c r="N7" s="12"/>
      <c r="O7" s="12"/>
      <c r="P7" s="12"/>
      <c r="Q7" s="1"/>
      <c r="R7" s="13"/>
      <c r="S7" s="13"/>
      <c r="T7" s="13"/>
      <c r="U7" s="14"/>
      <c r="V7" s="14"/>
      <c r="W7" s="2"/>
      <c r="X7" s="10">
        <v>6.5</v>
      </c>
      <c r="Y7" s="10">
        <v>7</v>
      </c>
      <c r="Z7" s="10">
        <v>6.5</v>
      </c>
      <c r="AA7" s="10">
        <v>8</v>
      </c>
      <c r="AB7" s="10">
        <v>8</v>
      </c>
      <c r="AC7" s="10">
        <v>6</v>
      </c>
      <c r="AD7" s="10">
        <v>8</v>
      </c>
      <c r="AE7" s="11">
        <f t="shared" ref="AE7:AE12" si="1">SUM(X7:AD7)</f>
        <v>50</v>
      </c>
      <c r="AF7" s="12"/>
      <c r="AG7" s="12"/>
      <c r="AH7" s="12"/>
      <c r="AI7" s="1"/>
      <c r="AJ7" s="13"/>
      <c r="AK7" s="13"/>
      <c r="AL7" s="13"/>
      <c r="AM7" s="14"/>
      <c r="AN7" s="14"/>
      <c r="AO7" s="15"/>
      <c r="AP7" s="10"/>
      <c r="AQ7" s="10"/>
      <c r="AR7" s="10"/>
      <c r="AS7" s="10"/>
      <c r="AT7" s="10"/>
      <c r="AU7" s="10"/>
      <c r="AV7" s="10"/>
      <c r="AW7" s="11">
        <f t="shared" ref="AW7:AW12" si="2">SUM(AP7:AV7)</f>
        <v>0</v>
      </c>
      <c r="AX7" s="12"/>
      <c r="AY7" s="12"/>
      <c r="AZ7" s="12"/>
      <c r="BA7" s="1"/>
      <c r="BB7" s="13"/>
      <c r="BC7" s="13"/>
      <c r="BD7" s="13"/>
      <c r="BE7" s="14"/>
      <c r="BF7" s="14"/>
      <c r="BG7" s="16"/>
      <c r="BH7" s="14"/>
      <c r="BI7" s="14"/>
      <c r="BJ7" s="14"/>
      <c r="BK7" s="14"/>
      <c r="BL7" s="1"/>
    </row>
    <row r="8" spans="1:64" x14ac:dyDescent="0.2">
      <c r="A8">
        <v>2</v>
      </c>
      <c r="B8" t="s">
        <v>187</v>
      </c>
      <c r="C8" s="1"/>
      <c r="D8" s="1"/>
      <c r="E8" s="1"/>
      <c r="F8" s="10">
        <v>5.5</v>
      </c>
      <c r="G8" s="10">
        <v>6.5</v>
      </c>
      <c r="H8" s="10">
        <v>6.3</v>
      </c>
      <c r="I8" s="10">
        <v>7</v>
      </c>
      <c r="J8" s="10">
        <v>7.5</v>
      </c>
      <c r="K8" s="10">
        <v>6</v>
      </c>
      <c r="L8" s="10">
        <v>6.3</v>
      </c>
      <c r="M8" s="11">
        <f t="shared" si="0"/>
        <v>45.099999999999994</v>
      </c>
      <c r="N8" s="12"/>
      <c r="O8" s="12"/>
      <c r="P8" s="12"/>
      <c r="Q8" s="1"/>
      <c r="R8" s="1"/>
      <c r="S8" s="1"/>
      <c r="T8" s="1"/>
      <c r="U8" s="1"/>
      <c r="V8" s="1"/>
      <c r="W8" s="2"/>
      <c r="X8" s="10">
        <v>6</v>
      </c>
      <c r="Y8" s="10">
        <v>6.5</v>
      </c>
      <c r="Z8" s="10">
        <v>6.2</v>
      </c>
      <c r="AA8" s="10">
        <v>7</v>
      </c>
      <c r="AB8" s="10">
        <v>7</v>
      </c>
      <c r="AC8" s="10">
        <v>7.5</v>
      </c>
      <c r="AD8" s="10">
        <v>6.2</v>
      </c>
      <c r="AE8" s="11">
        <f t="shared" si="1"/>
        <v>46.400000000000006</v>
      </c>
      <c r="AF8" s="12"/>
      <c r="AG8" s="12"/>
      <c r="AH8" s="12"/>
      <c r="AI8" s="1"/>
      <c r="AJ8" s="1"/>
      <c r="AK8" s="1"/>
      <c r="AL8" s="1"/>
      <c r="AM8" s="1"/>
      <c r="AN8" s="1"/>
      <c r="AO8" s="3"/>
      <c r="AP8" s="10"/>
      <c r="AQ8" s="10"/>
      <c r="AR8" s="10"/>
      <c r="AS8" s="10"/>
      <c r="AT8" s="10"/>
      <c r="AU8" s="10"/>
      <c r="AV8" s="10"/>
      <c r="AW8" s="11">
        <f t="shared" si="2"/>
        <v>0</v>
      </c>
      <c r="AX8" s="12"/>
      <c r="AY8" s="12"/>
      <c r="AZ8" s="12"/>
      <c r="BA8" s="1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</row>
    <row r="9" spans="1:64" x14ac:dyDescent="0.2">
      <c r="A9">
        <v>3</v>
      </c>
      <c r="B9" t="s">
        <v>151</v>
      </c>
      <c r="C9" s="1"/>
      <c r="D9" s="1"/>
      <c r="E9" s="1"/>
      <c r="F9" s="10">
        <v>6</v>
      </c>
      <c r="G9" s="10">
        <v>6.8</v>
      </c>
      <c r="H9" s="10">
        <v>6.8</v>
      </c>
      <c r="I9" s="10">
        <v>6.5</v>
      </c>
      <c r="J9" s="10">
        <v>6</v>
      </c>
      <c r="K9" s="10">
        <v>6</v>
      </c>
      <c r="L9" s="10">
        <v>6.3</v>
      </c>
      <c r="M9" s="11">
        <f t="shared" si="0"/>
        <v>44.4</v>
      </c>
      <c r="N9" s="12"/>
      <c r="O9" s="12"/>
      <c r="P9" s="12"/>
      <c r="Q9" s="1"/>
      <c r="R9" s="1"/>
      <c r="S9" s="1"/>
      <c r="T9" s="1"/>
      <c r="U9" s="1"/>
      <c r="V9" s="1"/>
      <c r="W9" s="2"/>
      <c r="X9" s="10">
        <v>6</v>
      </c>
      <c r="Y9" s="10">
        <v>7</v>
      </c>
      <c r="Z9" s="10">
        <v>6.3</v>
      </c>
      <c r="AA9" s="10">
        <v>7.2</v>
      </c>
      <c r="AB9" s="10">
        <v>6.5</v>
      </c>
      <c r="AC9" s="10">
        <v>6.3</v>
      </c>
      <c r="AD9" s="10">
        <v>6</v>
      </c>
      <c r="AE9" s="11">
        <f t="shared" si="1"/>
        <v>45.3</v>
      </c>
      <c r="AF9" s="12"/>
      <c r="AG9" s="12"/>
      <c r="AH9" s="12"/>
      <c r="AI9" s="1"/>
      <c r="AJ9" s="1"/>
      <c r="AK9" s="1"/>
      <c r="AL9" s="1"/>
      <c r="AM9" s="1"/>
      <c r="AN9" s="1"/>
      <c r="AO9" s="3"/>
      <c r="AP9" s="10"/>
      <c r="AQ9" s="10"/>
      <c r="AR9" s="10"/>
      <c r="AS9" s="10"/>
      <c r="AT9" s="10"/>
      <c r="AU9" s="10"/>
      <c r="AV9" s="10"/>
      <c r="AW9" s="11">
        <f t="shared" si="2"/>
        <v>0</v>
      </c>
      <c r="AX9" s="12"/>
      <c r="AY9" s="12"/>
      <c r="AZ9" s="12"/>
      <c r="BA9" s="1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</row>
    <row r="10" spans="1:64" x14ac:dyDescent="0.2">
      <c r="A10">
        <v>4</v>
      </c>
      <c r="B10" t="s">
        <v>167</v>
      </c>
      <c r="C10" s="1"/>
      <c r="D10" s="1"/>
      <c r="E10" s="1"/>
      <c r="F10" s="10">
        <v>6.8</v>
      </c>
      <c r="G10" s="10">
        <v>6.8</v>
      </c>
      <c r="H10" s="10">
        <v>6.8</v>
      </c>
      <c r="I10" s="10">
        <v>7.8</v>
      </c>
      <c r="J10" s="10">
        <v>6.8</v>
      </c>
      <c r="K10" s="10">
        <v>6.5</v>
      </c>
      <c r="L10" s="10">
        <v>6.3</v>
      </c>
      <c r="M10" s="11">
        <f t="shared" si="0"/>
        <v>47.8</v>
      </c>
      <c r="N10" s="12"/>
      <c r="O10" s="12"/>
      <c r="P10" s="12"/>
      <c r="Q10" s="1"/>
      <c r="R10" s="1"/>
      <c r="S10" s="1"/>
      <c r="T10" s="1"/>
      <c r="U10" s="1"/>
      <c r="V10" s="1"/>
      <c r="W10" s="2"/>
      <c r="X10" s="10">
        <v>6.5</v>
      </c>
      <c r="Y10" s="10">
        <v>7</v>
      </c>
      <c r="Z10" s="10">
        <v>6.5</v>
      </c>
      <c r="AA10" s="10">
        <v>8</v>
      </c>
      <c r="AB10" s="10">
        <v>7</v>
      </c>
      <c r="AC10" s="10">
        <v>6</v>
      </c>
      <c r="AD10" s="10">
        <v>7</v>
      </c>
      <c r="AE10" s="11">
        <f t="shared" si="1"/>
        <v>48</v>
      </c>
      <c r="AF10" s="12"/>
      <c r="AG10" s="12"/>
      <c r="AH10" s="12"/>
      <c r="AI10" s="1"/>
      <c r="AJ10" s="1"/>
      <c r="AK10" s="1"/>
      <c r="AL10" s="1"/>
      <c r="AM10" s="1"/>
      <c r="AN10" s="1"/>
      <c r="AO10" s="3"/>
      <c r="AP10" s="10"/>
      <c r="AQ10" s="10"/>
      <c r="AR10" s="10"/>
      <c r="AS10" s="10"/>
      <c r="AT10" s="10"/>
      <c r="AU10" s="10"/>
      <c r="AV10" s="10"/>
      <c r="AW10" s="11">
        <f t="shared" si="2"/>
        <v>0</v>
      </c>
      <c r="AX10" s="12"/>
      <c r="AY10" s="12"/>
      <c r="AZ10" s="12"/>
      <c r="BA10" s="1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</row>
    <row r="11" spans="1:64" x14ac:dyDescent="0.2">
      <c r="A11">
        <v>5</v>
      </c>
      <c r="B11" t="s">
        <v>168</v>
      </c>
      <c r="C11" s="1"/>
      <c r="D11" s="1"/>
      <c r="E11" s="1"/>
      <c r="F11" s="10">
        <v>4.5</v>
      </c>
      <c r="G11" s="10">
        <v>6.3</v>
      </c>
      <c r="H11" s="10">
        <v>5.5</v>
      </c>
      <c r="I11" s="10">
        <v>5.3</v>
      </c>
      <c r="J11" s="10">
        <v>4.5</v>
      </c>
      <c r="K11" s="10">
        <v>5.3</v>
      </c>
      <c r="L11" s="10">
        <v>5</v>
      </c>
      <c r="M11" s="11">
        <f t="shared" si="0"/>
        <v>36.400000000000006</v>
      </c>
      <c r="N11" s="12"/>
      <c r="O11" s="12"/>
      <c r="P11" s="12"/>
      <c r="Q11" s="1"/>
      <c r="R11" s="1"/>
      <c r="S11" s="1"/>
      <c r="T11" s="1"/>
      <c r="U11" s="1"/>
      <c r="V11" s="1"/>
      <c r="W11" s="2"/>
      <c r="X11" s="10">
        <v>4.5</v>
      </c>
      <c r="Y11" s="10">
        <v>5.7</v>
      </c>
      <c r="Z11" s="10">
        <v>5.2</v>
      </c>
      <c r="AA11" s="10">
        <v>5.4</v>
      </c>
      <c r="AB11" s="10">
        <v>4.9000000000000004</v>
      </c>
      <c r="AC11" s="10">
        <v>4.5</v>
      </c>
      <c r="AD11" s="10">
        <v>5</v>
      </c>
      <c r="AE11" s="11">
        <f t="shared" si="1"/>
        <v>35.199999999999996</v>
      </c>
      <c r="AF11" s="12"/>
      <c r="AG11" s="12"/>
      <c r="AH11" s="12"/>
      <c r="AI11" s="1"/>
      <c r="AJ11" s="1"/>
      <c r="AK11" s="1"/>
      <c r="AL11" s="1"/>
      <c r="AM11" s="1"/>
      <c r="AN11" s="1"/>
      <c r="AO11" s="3"/>
      <c r="AP11" s="10"/>
      <c r="AQ11" s="10"/>
      <c r="AR11" s="10"/>
      <c r="AS11" s="10"/>
      <c r="AT11" s="10"/>
      <c r="AU11" s="10"/>
      <c r="AV11" s="10"/>
      <c r="AW11" s="11">
        <f t="shared" si="2"/>
        <v>0</v>
      </c>
      <c r="AX11" s="12"/>
      <c r="AY11" s="12"/>
      <c r="AZ11" s="12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</row>
    <row r="12" spans="1:64" x14ac:dyDescent="0.2">
      <c r="A12">
        <v>6</v>
      </c>
      <c r="B12" t="s">
        <v>104</v>
      </c>
      <c r="C12" s="1"/>
      <c r="D12" s="1"/>
      <c r="E12" s="1"/>
      <c r="F12" s="10">
        <v>4.5</v>
      </c>
      <c r="G12" s="10">
        <v>5.8</v>
      </c>
      <c r="H12" s="10">
        <v>4.5</v>
      </c>
      <c r="I12" s="10">
        <v>6</v>
      </c>
      <c r="J12" s="10">
        <v>6.5</v>
      </c>
      <c r="K12" s="10">
        <v>5.8</v>
      </c>
      <c r="L12" s="10">
        <v>5.3</v>
      </c>
      <c r="M12" s="11">
        <f t="shared" si="0"/>
        <v>38.4</v>
      </c>
      <c r="N12" s="12"/>
      <c r="O12" s="12"/>
      <c r="P12" s="12"/>
      <c r="Q12" s="1"/>
      <c r="R12" s="1"/>
      <c r="S12" s="1"/>
      <c r="T12" s="1"/>
      <c r="U12" s="1"/>
      <c r="V12" s="1"/>
      <c r="W12" s="2"/>
      <c r="X12" s="10">
        <v>4</v>
      </c>
      <c r="Y12" s="10">
        <v>5.3</v>
      </c>
      <c r="Z12" s="10">
        <v>4.7</v>
      </c>
      <c r="AA12" s="10">
        <v>6</v>
      </c>
      <c r="AB12" s="10">
        <v>5.7</v>
      </c>
      <c r="AC12" s="10">
        <v>4</v>
      </c>
      <c r="AD12" s="10">
        <v>5</v>
      </c>
      <c r="AE12" s="11">
        <f t="shared" si="1"/>
        <v>34.700000000000003</v>
      </c>
      <c r="AF12" s="12"/>
      <c r="AG12" s="12"/>
      <c r="AH12" s="12"/>
      <c r="AI12" s="1"/>
      <c r="AJ12" s="1"/>
      <c r="AK12" s="1"/>
      <c r="AL12" s="1"/>
      <c r="AM12" s="1"/>
      <c r="AN12" s="1"/>
      <c r="AO12" s="3"/>
      <c r="AP12" s="10"/>
      <c r="AQ12" s="10"/>
      <c r="AR12" s="10"/>
      <c r="AS12" s="10"/>
      <c r="AT12" s="10"/>
      <c r="AU12" s="10"/>
      <c r="AV12" s="10"/>
      <c r="AW12" s="11">
        <f t="shared" si="2"/>
        <v>0</v>
      </c>
      <c r="AX12" s="12"/>
      <c r="AY12" s="12"/>
      <c r="AZ12" s="12"/>
      <c r="BA12" s="1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</row>
    <row r="13" spans="1:64" x14ac:dyDescent="0.2">
      <c r="A13" s="17"/>
      <c r="C13" t="s">
        <v>188</v>
      </c>
      <c r="D13" t="s">
        <v>247</v>
      </c>
      <c r="E13" t="s">
        <v>150</v>
      </c>
      <c r="F13" s="1"/>
      <c r="G13" s="1"/>
      <c r="H13" s="1"/>
      <c r="I13" s="1"/>
      <c r="J13" s="1" t="s">
        <v>34</v>
      </c>
      <c r="K13" s="1"/>
      <c r="L13" s="1"/>
      <c r="M13" s="18">
        <f>SUM(M7:M12)</f>
        <v>258.39999999999998</v>
      </c>
      <c r="N13" s="18">
        <f>(M13/6)/7</f>
        <v>6.1523809523809518</v>
      </c>
      <c r="O13" s="10">
        <v>6.5</v>
      </c>
      <c r="P13" s="18">
        <f>(N13*0.75)+(O13*0.25)</f>
        <v>6.2392857142857139</v>
      </c>
      <c r="Q13" s="1"/>
      <c r="R13" s="10">
        <v>6.3</v>
      </c>
      <c r="S13" s="10">
        <v>7.8</v>
      </c>
      <c r="T13" s="10">
        <v>6.8</v>
      </c>
      <c r="U13" s="18">
        <f>(R13*0.25)+(S13*0.5)+(T13*0.25)</f>
        <v>7.1749999999999998</v>
      </c>
      <c r="V13" s="18">
        <f>(P13+U13)/2</f>
        <v>6.7071428571428573</v>
      </c>
      <c r="W13" s="2"/>
      <c r="X13" s="1"/>
      <c r="Y13" s="1"/>
      <c r="Z13" s="1"/>
      <c r="AA13" s="1"/>
      <c r="AB13" s="1" t="s">
        <v>34</v>
      </c>
      <c r="AC13" s="1"/>
      <c r="AD13" s="1"/>
      <c r="AE13" s="18">
        <f>SUM(AE7:AE12)</f>
        <v>259.59999999999997</v>
      </c>
      <c r="AF13" s="18">
        <f>(AE13/6)/7</f>
        <v>6.1809523809523794</v>
      </c>
      <c r="AG13" s="10">
        <v>6.3</v>
      </c>
      <c r="AH13" s="18">
        <f>(AF13*0.75)+(AG13*0.25)</f>
        <v>6.2107142857142845</v>
      </c>
      <c r="AI13" s="1"/>
      <c r="AJ13" s="10">
        <v>5.2</v>
      </c>
      <c r="AK13" s="10">
        <v>7.8</v>
      </c>
      <c r="AL13" s="10">
        <v>6</v>
      </c>
      <c r="AM13" s="18">
        <f>(AJ13*0.25)+(AK13*0.5)+(AL13*0.25)</f>
        <v>6.7</v>
      </c>
      <c r="AN13" s="18">
        <f>(AH13+AM13)/2</f>
        <v>6.4553571428571423</v>
      </c>
      <c r="AO13" s="3"/>
      <c r="AP13" s="1"/>
      <c r="AQ13" s="1"/>
      <c r="AR13" s="1"/>
      <c r="AS13" s="1"/>
      <c r="AT13" s="1" t="s">
        <v>34</v>
      </c>
      <c r="AU13" s="1"/>
      <c r="AV13" s="1"/>
      <c r="AW13" s="18">
        <f>SUM(AW7:AW12)</f>
        <v>0</v>
      </c>
      <c r="AX13" s="18">
        <f>(AW13/6)/7</f>
        <v>0</v>
      </c>
      <c r="AY13" s="10"/>
      <c r="AZ13" s="18">
        <f>(AX13*0.75)+(AY13*0.25)</f>
        <v>0</v>
      </c>
      <c r="BA13" s="1"/>
      <c r="BB13" s="10"/>
      <c r="BC13" s="10"/>
      <c r="BD13" s="10"/>
      <c r="BE13" s="18">
        <f>(BB13*0.25)+(BC13*0.5)+(BD13*0.25)</f>
        <v>0</v>
      </c>
      <c r="BF13" s="18">
        <f>(AZ13+BE13)/2</f>
        <v>0</v>
      </c>
      <c r="BG13" s="16"/>
      <c r="BH13" s="18">
        <f>V13</f>
        <v>6.7071428571428573</v>
      </c>
      <c r="BI13" s="18">
        <f>AN13</f>
        <v>6.4553571428571423</v>
      </c>
      <c r="BJ13" s="18"/>
      <c r="BK13" s="18">
        <f>AVERAGE(BH13:BJ13)</f>
        <v>6.5812499999999998</v>
      </c>
      <c r="BL13">
        <v>1</v>
      </c>
    </row>
    <row r="14" spans="1:64" x14ac:dyDescent="0.2"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9" spans="2:2" x14ac:dyDescent="0.2">
      <c r="B19" s="20"/>
    </row>
  </sheetData>
  <mergeCells count="10">
    <mergeCell ref="BB3:BE3"/>
    <mergeCell ref="BH3:BK3"/>
    <mergeCell ref="H1:L1"/>
    <mergeCell ref="Z1:AD1"/>
    <mergeCell ref="AR1:AV1"/>
    <mergeCell ref="F3:P3"/>
    <mergeCell ref="R3:U3"/>
    <mergeCell ref="X3:AH3"/>
    <mergeCell ref="AJ3:AM3"/>
    <mergeCell ref="AP3:AZ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21.42578125" customWidth="1"/>
    <col min="3" max="3" width="17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1" width="5.7109375" customWidth="1"/>
    <col min="32" max="32" width="7.5703125" customWidth="1"/>
    <col min="33" max="33" width="6.5703125" customWidth="1"/>
    <col min="3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9" width="5.7109375" customWidth="1"/>
    <col min="50" max="50" width="7.5703125" customWidth="1"/>
    <col min="51" max="51" width="6.5703125" customWidth="1"/>
    <col min="52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4" x14ac:dyDescent="0.2">
      <c r="A1" t="s">
        <v>35</v>
      </c>
      <c r="D1" t="s">
        <v>0</v>
      </c>
      <c r="E1" t="s">
        <v>250</v>
      </c>
      <c r="F1" t="s">
        <v>0</v>
      </c>
      <c r="H1" s="61" t="str">
        <f>E1</f>
        <v>Angie Deeks</v>
      </c>
      <c r="I1" s="61"/>
      <c r="J1" s="61"/>
      <c r="K1" s="61"/>
      <c r="L1" s="61"/>
      <c r="M1" s="61"/>
      <c r="Q1" s="1"/>
      <c r="W1" s="2"/>
      <c r="X1" t="s">
        <v>1</v>
      </c>
      <c r="Z1" s="61" t="str">
        <f>E2</f>
        <v>Robyn Bruderer</v>
      </c>
      <c r="AA1" s="61"/>
      <c r="AB1" s="61"/>
      <c r="AC1" s="61"/>
      <c r="AD1" s="61"/>
      <c r="AE1" s="61"/>
      <c r="AI1" s="1"/>
      <c r="AO1" s="3"/>
      <c r="AP1" t="s">
        <v>2</v>
      </c>
      <c r="AR1">
        <f>E3</f>
        <v>0</v>
      </c>
      <c r="AS1" s="61"/>
      <c r="AT1" s="61"/>
      <c r="AU1" s="61"/>
      <c r="AV1" s="61"/>
      <c r="AW1" s="61"/>
      <c r="BA1" s="1"/>
      <c r="BG1" s="2"/>
      <c r="BH1" s="4"/>
      <c r="BI1" s="4"/>
      <c r="BJ1" s="4"/>
      <c r="BL1" s="4">
        <f ca="1">NOW()</f>
        <v>42145.371461458337</v>
      </c>
    </row>
    <row r="2" spans="1:64" x14ac:dyDescent="0.2">
      <c r="A2" s="5" t="s">
        <v>36</v>
      </c>
      <c r="D2" t="s">
        <v>1</v>
      </c>
      <c r="E2" t="s">
        <v>251</v>
      </c>
      <c r="Q2" s="1"/>
      <c r="W2" s="2"/>
      <c r="AI2" s="1"/>
      <c r="AO2" s="3"/>
      <c r="BA2" s="1"/>
      <c r="BG2" s="2"/>
      <c r="BH2" s="6"/>
      <c r="BI2" s="6"/>
      <c r="BJ2" s="6"/>
      <c r="BL2" s="6">
        <f ca="1">NOW()</f>
        <v>42145.371461458337</v>
      </c>
    </row>
    <row r="3" spans="1:64" x14ac:dyDescent="0.2">
      <c r="A3" t="s">
        <v>189</v>
      </c>
      <c r="C3" t="s">
        <v>190</v>
      </c>
      <c r="D3" t="s">
        <v>2</v>
      </c>
      <c r="F3" s="60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1"/>
      <c r="R3" s="60" t="s">
        <v>4</v>
      </c>
      <c r="S3" s="60"/>
      <c r="T3" s="60"/>
      <c r="U3" s="60"/>
      <c r="W3" s="2"/>
      <c r="X3" s="60" t="s">
        <v>3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1"/>
      <c r="AJ3" s="60" t="s">
        <v>4</v>
      </c>
      <c r="AK3" s="60"/>
      <c r="AL3" s="60"/>
      <c r="AM3" s="60"/>
      <c r="AO3" s="3"/>
      <c r="AP3" s="60" t="s">
        <v>3</v>
      </c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1"/>
      <c r="BB3" s="60" t="s">
        <v>4</v>
      </c>
      <c r="BC3" s="60"/>
      <c r="BD3" s="60"/>
      <c r="BE3" s="60"/>
      <c r="BG3" s="2"/>
      <c r="BH3" s="60" t="s">
        <v>5</v>
      </c>
      <c r="BI3" s="61"/>
      <c r="BJ3" s="61"/>
      <c r="BK3" s="61"/>
    </row>
    <row r="4" spans="1:64" x14ac:dyDescent="0.2">
      <c r="O4" s="7" t="s">
        <v>6</v>
      </c>
      <c r="Q4" s="8"/>
      <c r="V4" s="7" t="s">
        <v>7</v>
      </c>
      <c r="W4" s="2"/>
      <c r="AG4" s="7" t="s">
        <v>6</v>
      </c>
      <c r="AI4" s="8"/>
      <c r="AN4" s="7" t="s">
        <v>7</v>
      </c>
      <c r="AO4" s="9"/>
      <c r="AY4" s="7" t="s">
        <v>6</v>
      </c>
      <c r="BA4" s="8"/>
      <c r="BF4" s="7" t="s">
        <v>7</v>
      </c>
      <c r="BG4" s="9"/>
      <c r="BH4" s="7"/>
      <c r="BI4" s="7"/>
      <c r="BJ4" s="7"/>
      <c r="BK4" s="7"/>
    </row>
    <row r="5" spans="1:64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 t="s">
        <v>22</v>
      </c>
      <c r="P5" s="7" t="s">
        <v>23</v>
      </c>
      <c r="Q5" s="8"/>
      <c r="R5" s="7" t="s">
        <v>24</v>
      </c>
      <c r="S5" s="7" t="s">
        <v>25</v>
      </c>
      <c r="T5" s="7" t="s">
        <v>26</v>
      </c>
      <c r="U5" s="7" t="s">
        <v>21</v>
      </c>
      <c r="V5" s="7" t="s">
        <v>27</v>
      </c>
      <c r="W5" s="9"/>
      <c r="X5" s="7" t="s">
        <v>13</v>
      </c>
      <c r="Y5" s="7" t="s">
        <v>14</v>
      </c>
      <c r="Z5" s="7" t="s">
        <v>15</v>
      </c>
      <c r="AA5" s="7" t="s">
        <v>16</v>
      </c>
      <c r="AB5" s="7" t="s">
        <v>17</v>
      </c>
      <c r="AC5" s="7" t="s">
        <v>18</v>
      </c>
      <c r="AD5" s="7" t="s">
        <v>19</v>
      </c>
      <c r="AE5" s="7" t="s">
        <v>20</v>
      </c>
      <c r="AF5" s="7" t="s">
        <v>21</v>
      </c>
      <c r="AG5" s="7" t="s">
        <v>22</v>
      </c>
      <c r="AH5" s="7" t="s">
        <v>23</v>
      </c>
      <c r="AI5" s="8"/>
      <c r="AJ5" s="7" t="s">
        <v>24</v>
      </c>
      <c r="AK5" s="7" t="s">
        <v>25</v>
      </c>
      <c r="AL5" s="7" t="s">
        <v>26</v>
      </c>
      <c r="AM5" s="7" t="s">
        <v>21</v>
      </c>
      <c r="AN5" s="7" t="s">
        <v>27</v>
      </c>
      <c r="AO5" s="9"/>
      <c r="AP5" s="7" t="s">
        <v>13</v>
      </c>
      <c r="AQ5" s="7" t="s">
        <v>14</v>
      </c>
      <c r="AR5" s="7" t="s">
        <v>15</v>
      </c>
      <c r="AS5" s="7" t="s">
        <v>16</v>
      </c>
      <c r="AT5" s="7" t="s">
        <v>17</v>
      </c>
      <c r="AU5" s="7" t="s">
        <v>18</v>
      </c>
      <c r="AV5" s="7" t="s">
        <v>19</v>
      </c>
      <c r="AW5" s="7" t="s">
        <v>20</v>
      </c>
      <c r="AX5" s="7" t="s">
        <v>21</v>
      </c>
      <c r="AY5" s="7" t="s">
        <v>22</v>
      </c>
      <c r="AZ5" s="7" t="s">
        <v>23</v>
      </c>
      <c r="BA5" s="8"/>
      <c r="BB5" s="7" t="s">
        <v>24</v>
      </c>
      <c r="BC5" s="7" t="s">
        <v>25</v>
      </c>
      <c r="BD5" s="7" t="s">
        <v>26</v>
      </c>
      <c r="BE5" s="7" t="s">
        <v>21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31</v>
      </c>
      <c r="BL5" s="7" t="s">
        <v>32</v>
      </c>
    </row>
    <row r="6" spans="1:64" x14ac:dyDescent="0.2">
      <c r="Q6" s="1"/>
      <c r="W6" s="2"/>
      <c r="AI6" s="1"/>
      <c r="AO6" s="3"/>
      <c r="BA6" s="1"/>
      <c r="BG6" s="2"/>
    </row>
    <row r="7" spans="1:64" x14ac:dyDescent="0.2">
      <c r="A7">
        <v>1</v>
      </c>
      <c r="B7" t="s">
        <v>127</v>
      </c>
      <c r="C7" s="1"/>
      <c r="D7" s="1"/>
      <c r="E7" s="1"/>
      <c r="F7" s="10">
        <v>4</v>
      </c>
      <c r="G7" s="10">
        <v>5</v>
      </c>
      <c r="H7" s="10">
        <v>6.5</v>
      </c>
      <c r="I7" s="10">
        <v>6</v>
      </c>
      <c r="J7" s="10">
        <v>5.3</v>
      </c>
      <c r="K7" s="10">
        <v>5</v>
      </c>
      <c r="L7" s="10">
        <v>6</v>
      </c>
      <c r="M7" s="10">
        <v>4</v>
      </c>
      <c r="N7" s="11">
        <f t="shared" ref="N7:N12" si="0">SUM(F7:M7)</f>
        <v>41.8</v>
      </c>
      <c r="O7" s="12"/>
      <c r="P7" s="12"/>
      <c r="Q7" s="1"/>
      <c r="R7" s="13"/>
      <c r="S7" s="13"/>
      <c r="T7" s="13"/>
      <c r="U7" s="14"/>
      <c r="V7" s="14"/>
      <c r="W7" s="2"/>
      <c r="X7" s="10">
        <v>3</v>
      </c>
      <c r="Y7" s="10">
        <v>4</v>
      </c>
      <c r="Z7" s="10">
        <v>4.5</v>
      </c>
      <c r="AA7" s="10">
        <v>3</v>
      </c>
      <c r="AB7" s="10">
        <v>4.5</v>
      </c>
      <c r="AC7" s="10">
        <v>4.5</v>
      </c>
      <c r="AD7" s="10">
        <v>5.2</v>
      </c>
      <c r="AE7" s="10">
        <v>4.5</v>
      </c>
      <c r="AF7" s="11">
        <f t="shared" ref="AF7:AF12" si="1">SUM(X7:AE7)</f>
        <v>33.200000000000003</v>
      </c>
      <c r="AG7" s="12"/>
      <c r="AH7" s="12"/>
      <c r="AI7" s="1"/>
      <c r="AJ7" s="13"/>
      <c r="AK7" s="13"/>
      <c r="AL7" s="13"/>
      <c r="AM7" s="14"/>
      <c r="AN7" s="14"/>
      <c r="AO7" s="15"/>
      <c r="AP7" s="10"/>
      <c r="AQ7" s="10"/>
      <c r="AR7" s="10"/>
      <c r="AS7" s="10"/>
      <c r="AT7" s="10"/>
      <c r="AU7" s="10"/>
      <c r="AV7" s="10"/>
      <c r="AW7" s="10"/>
      <c r="AX7" s="11">
        <f t="shared" ref="AX7:AX12" si="2">SUM(AP7:AW7)</f>
        <v>0</v>
      </c>
      <c r="AY7" s="12"/>
      <c r="AZ7" s="12"/>
      <c r="BA7" s="1"/>
      <c r="BB7" s="13"/>
      <c r="BC7" s="13"/>
      <c r="BD7" s="13"/>
      <c r="BE7" s="14"/>
      <c r="BF7" s="14"/>
      <c r="BG7" s="16"/>
      <c r="BH7" s="14"/>
      <c r="BI7" s="14"/>
      <c r="BJ7" s="14"/>
      <c r="BK7" s="14"/>
      <c r="BL7" s="1"/>
    </row>
    <row r="8" spans="1:64" x14ac:dyDescent="0.2">
      <c r="A8">
        <v>2</v>
      </c>
      <c r="B8" t="s">
        <v>118</v>
      </c>
      <c r="C8" s="1"/>
      <c r="D8" s="1"/>
      <c r="E8" s="1"/>
      <c r="F8" s="10">
        <v>4</v>
      </c>
      <c r="G8" s="10">
        <v>5.5</v>
      </c>
      <c r="H8" s="10">
        <v>4</v>
      </c>
      <c r="I8" s="10">
        <v>4.5</v>
      </c>
      <c r="J8" s="10">
        <v>5</v>
      </c>
      <c r="K8" s="10">
        <v>4.8</v>
      </c>
      <c r="L8" s="10">
        <v>5.3</v>
      </c>
      <c r="M8" s="10">
        <v>4</v>
      </c>
      <c r="N8" s="11">
        <f t="shared" si="0"/>
        <v>37.1</v>
      </c>
      <c r="O8" s="12"/>
      <c r="P8" s="12"/>
      <c r="Q8" s="1"/>
      <c r="R8" s="1"/>
      <c r="S8" s="1"/>
      <c r="T8" s="1"/>
      <c r="U8" s="1"/>
      <c r="V8" s="1"/>
      <c r="W8" s="2"/>
      <c r="X8" s="10">
        <v>4</v>
      </c>
      <c r="Y8" s="10">
        <v>4.7</v>
      </c>
      <c r="Z8" s="10">
        <v>4.3</v>
      </c>
      <c r="AA8" s="10">
        <v>4.7</v>
      </c>
      <c r="AB8" s="10">
        <v>2</v>
      </c>
      <c r="AC8" s="10">
        <v>3</v>
      </c>
      <c r="AD8" s="10">
        <v>4.8</v>
      </c>
      <c r="AE8" s="10">
        <v>4.5</v>
      </c>
      <c r="AF8" s="11">
        <f t="shared" si="1"/>
        <v>32</v>
      </c>
      <c r="AG8" s="12"/>
      <c r="AH8" s="12"/>
      <c r="AI8" s="1"/>
      <c r="AJ8" s="1"/>
      <c r="AK8" s="1"/>
      <c r="AL8" s="1"/>
      <c r="AM8" s="1"/>
      <c r="AN8" s="1"/>
      <c r="AO8" s="3"/>
      <c r="AP8" s="10"/>
      <c r="AQ8" s="10"/>
      <c r="AR8" s="10"/>
      <c r="AS8" s="10"/>
      <c r="AT8" s="10"/>
      <c r="AU8" s="10"/>
      <c r="AV8" s="10"/>
      <c r="AW8" s="10"/>
      <c r="AX8" s="11">
        <f t="shared" si="2"/>
        <v>0</v>
      </c>
      <c r="AY8" s="12"/>
      <c r="AZ8" s="12"/>
      <c r="BA8" s="1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</row>
    <row r="9" spans="1:64" x14ac:dyDescent="0.2">
      <c r="A9">
        <v>3</v>
      </c>
      <c r="B9" t="s">
        <v>119</v>
      </c>
      <c r="C9" s="1"/>
      <c r="D9" s="1"/>
      <c r="E9" s="1"/>
      <c r="F9" s="10">
        <v>4</v>
      </c>
      <c r="G9" s="10">
        <v>4.5</v>
      </c>
      <c r="H9" s="10">
        <v>4.5</v>
      </c>
      <c r="I9" s="10">
        <v>6</v>
      </c>
      <c r="J9" s="10">
        <v>4.5</v>
      </c>
      <c r="K9" s="10">
        <v>4.8</v>
      </c>
      <c r="L9" s="10">
        <v>5</v>
      </c>
      <c r="M9" s="10">
        <v>4.3</v>
      </c>
      <c r="N9" s="11">
        <f t="shared" si="0"/>
        <v>37.599999999999994</v>
      </c>
      <c r="O9" s="12"/>
      <c r="P9" s="12"/>
      <c r="Q9" s="1"/>
      <c r="R9" s="1"/>
      <c r="S9" s="1"/>
      <c r="T9" s="1"/>
      <c r="U9" s="1"/>
      <c r="V9" s="1"/>
      <c r="W9" s="2"/>
      <c r="X9" s="10">
        <v>2.5</v>
      </c>
      <c r="Y9" s="10">
        <v>3</v>
      </c>
      <c r="Z9" s="10">
        <v>3.5</v>
      </c>
      <c r="AA9" s="10">
        <v>5</v>
      </c>
      <c r="AB9" s="10">
        <v>2.5</v>
      </c>
      <c r="AC9" s="10">
        <v>2</v>
      </c>
      <c r="AD9" s="10">
        <v>4.7</v>
      </c>
      <c r="AE9" s="10">
        <v>4.5</v>
      </c>
      <c r="AF9" s="11">
        <f t="shared" si="1"/>
        <v>27.7</v>
      </c>
      <c r="AG9" s="12"/>
      <c r="AH9" s="12"/>
      <c r="AI9" s="1"/>
      <c r="AJ9" s="1"/>
      <c r="AK9" s="1"/>
      <c r="AL9" s="1"/>
      <c r="AM9" s="1"/>
      <c r="AN9" s="1"/>
      <c r="AO9" s="3"/>
      <c r="AP9" s="10"/>
      <c r="AQ9" s="10"/>
      <c r="AR9" s="10"/>
      <c r="AS9" s="10"/>
      <c r="AT9" s="10"/>
      <c r="AU9" s="10"/>
      <c r="AV9" s="10"/>
      <c r="AW9" s="10"/>
      <c r="AX9" s="11">
        <f t="shared" si="2"/>
        <v>0</v>
      </c>
      <c r="AY9" s="12"/>
      <c r="AZ9" s="12"/>
      <c r="BA9" s="1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</row>
    <row r="10" spans="1:64" x14ac:dyDescent="0.2">
      <c r="A10">
        <v>4</v>
      </c>
      <c r="B10" t="s">
        <v>120</v>
      </c>
      <c r="C10" s="1"/>
      <c r="D10" s="1"/>
      <c r="E10" s="1"/>
      <c r="F10" s="10">
        <v>3.5</v>
      </c>
      <c r="G10" s="10">
        <v>4</v>
      </c>
      <c r="H10" s="10">
        <v>4</v>
      </c>
      <c r="I10" s="10">
        <v>5</v>
      </c>
      <c r="J10" s="10">
        <v>4.5</v>
      </c>
      <c r="K10" s="10">
        <v>4.5</v>
      </c>
      <c r="L10" s="10">
        <v>5.5</v>
      </c>
      <c r="M10" s="10">
        <v>2</v>
      </c>
      <c r="N10" s="11">
        <f t="shared" si="0"/>
        <v>33</v>
      </c>
      <c r="O10" s="12"/>
      <c r="P10" s="12"/>
      <c r="Q10" s="1"/>
      <c r="R10" s="1"/>
      <c r="S10" s="1"/>
      <c r="T10" s="1"/>
      <c r="U10" s="1"/>
      <c r="V10" s="1"/>
      <c r="W10" s="2"/>
      <c r="X10" s="10">
        <v>2</v>
      </c>
      <c r="Y10" s="10">
        <v>3</v>
      </c>
      <c r="Z10" s="10">
        <v>3</v>
      </c>
      <c r="AA10" s="10">
        <v>4.4000000000000004</v>
      </c>
      <c r="AB10" s="10">
        <v>0.5</v>
      </c>
      <c r="AC10" s="10">
        <v>0.5</v>
      </c>
      <c r="AD10" s="10">
        <v>3</v>
      </c>
      <c r="AE10" s="10">
        <v>2.5</v>
      </c>
      <c r="AF10" s="11">
        <f t="shared" si="1"/>
        <v>18.899999999999999</v>
      </c>
      <c r="AG10" s="12"/>
      <c r="AH10" s="12"/>
      <c r="AI10" s="1"/>
      <c r="AJ10" s="1"/>
      <c r="AK10" s="1"/>
      <c r="AL10" s="1"/>
      <c r="AM10" s="1"/>
      <c r="AN10" s="1"/>
      <c r="AO10" s="3"/>
      <c r="AP10" s="10"/>
      <c r="AQ10" s="10"/>
      <c r="AR10" s="10"/>
      <c r="AS10" s="10"/>
      <c r="AT10" s="10"/>
      <c r="AU10" s="10"/>
      <c r="AV10" s="10"/>
      <c r="AW10" s="10"/>
      <c r="AX10" s="11">
        <f t="shared" si="2"/>
        <v>0</v>
      </c>
      <c r="AY10" s="12"/>
      <c r="AZ10" s="12"/>
      <c r="BA10" s="1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</row>
    <row r="11" spans="1:64" x14ac:dyDescent="0.2">
      <c r="A11">
        <v>5</v>
      </c>
      <c r="B11" t="s">
        <v>191</v>
      </c>
      <c r="C11" s="1"/>
      <c r="D11" s="1"/>
      <c r="E11" s="1"/>
      <c r="F11" s="10">
        <v>4</v>
      </c>
      <c r="G11" s="10">
        <v>5</v>
      </c>
      <c r="H11" s="10">
        <v>4.5</v>
      </c>
      <c r="I11" s="10">
        <v>6</v>
      </c>
      <c r="J11" s="10">
        <v>3.8</v>
      </c>
      <c r="K11" s="10">
        <v>4.5</v>
      </c>
      <c r="L11" s="10">
        <v>5</v>
      </c>
      <c r="M11" s="10">
        <v>4</v>
      </c>
      <c r="N11" s="11">
        <f t="shared" si="0"/>
        <v>36.799999999999997</v>
      </c>
      <c r="O11" s="12"/>
      <c r="P11" s="12"/>
      <c r="Q11" s="1"/>
      <c r="R11" s="1"/>
      <c r="S11" s="1"/>
      <c r="T11" s="1"/>
      <c r="U11" s="1"/>
      <c r="V11" s="1"/>
      <c r="W11" s="2"/>
      <c r="X11" s="10">
        <v>4.2</v>
      </c>
      <c r="Y11" s="10">
        <v>4.7</v>
      </c>
      <c r="Z11" s="10">
        <v>4.5</v>
      </c>
      <c r="AA11" s="10">
        <v>4.7</v>
      </c>
      <c r="AB11" s="10">
        <v>5</v>
      </c>
      <c r="AC11" s="10">
        <v>4.2</v>
      </c>
      <c r="AD11" s="10">
        <v>4.7</v>
      </c>
      <c r="AE11" s="10">
        <v>4.5</v>
      </c>
      <c r="AF11" s="11">
        <f t="shared" si="1"/>
        <v>36.5</v>
      </c>
      <c r="AG11" s="12"/>
      <c r="AH11" s="12"/>
      <c r="AI11" s="1"/>
      <c r="AJ11" s="1"/>
      <c r="AK11" s="1"/>
      <c r="AL11" s="1"/>
      <c r="AM11" s="1"/>
      <c r="AN11" s="1"/>
      <c r="AO11" s="3"/>
      <c r="AP11" s="10"/>
      <c r="AQ11" s="10"/>
      <c r="AR11" s="10"/>
      <c r="AS11" s="10"/>
      <c r="AT11" s="10"/>
      <c r="AU11" s="10"/>
      <c r="AV11" s="10"/>
      <c r="AW11" s="10"/>
      <c r="AX11" s="11">
        <f t="shared" si="2"/>
        <v>0</v>
      </c>
      <c r="AY11" s="12"/>
      <c r="AZ11" s="12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</row>
    <row r="12" spans="1:64" x14ac:dyDescent="0.2">
      <c r="A12">
        <v>6</v>
      </c>
      <c r="B12" t="s">
        <v>126</v>
      </c>
      <c r="C12" s="1"/>
      <c r="D12" s="1"/>
      <c r="E12" s="1"/>
      <c r="F12" s="10">
        <v>4</v>
      </c>
      <c r="G12" s="10">
        <v>5</v>
      </c>
      <c r="H12" s="10">
        <v>4.5</v>
      </c>
      <c r="I12" s="10">
        <v>5</v>
      </c>
      <c r="J12" s="10">
        <v>5.5</v>
      </c>
      <c r="K12" s="10">
        <v>5.5</v>
      </c>
      <c r="L12" s="10">
        <v>5.5</v>
      </c>
      <c r="M12" s="10">
        <v>4</v>
      </c>
      <c r="N12" s="11">
        <f t="shared" si="0"/>
        <v>39</v>
      </c>
      <c r="O12" s="12"/>
      <c r="P12" s="12"/>
      <c r="Q12" s="1"/>
      <c r="R12" s="1"/>
      <c r="S12" s="1"/>
      <c r="T12" s="1"/>
      <c r="U12" s="1"/>
      <c r="V12" s="1"/>
      <c r="W12" s="2"/>
      <c r="X12" s="10">
        <v>3</v>
      </c>
      <c r="Y12" s="10">
        <v>4</v>
      </c>
      <c r="Z12" s="10">
        <v>4</v>
      </c>
      <c r="AA12" s="10">
        <v>4</v>
      </c>
      <c r="AB12" s="10">
        <v>5</v>
      </c>
      <c r="AC12" s="10">
        <v>4</v>
      </c>
      <c r="AD12" s="10">
        <v>4.9000000000000004</v>
      </c>
      <c r="AE12" s="10">
        <v>4.7</v>
      </c>
      <c r="AF12" s="11">
        <f t="shared" si="1"/>
        <v>33.6</v>
      </c>
      <c r="AG12" s="12"/>
      <c r="AH12" s="12"/>
      <c r="AI12" s="1"/>
      <c r="AJ12" s="1"/>
      <c r="AK12" s="1"/>
      <c r="AL12" s="1"/>
      <c r="AM12" s="1"/>
      <c r="AN12" s="1"/>
      <c r="AO12" s="3"/>
      <c r="AP12" s="10"/>
      <c r="AQ12" s="10"/>
      <c r="AR12" s="10"/>
      <c r="AS12" s="10"/>
      <c r="AT12" s="10"/>
      <c r="AU12" s="10"/>
      <c r="AV12" s="10"/>
      <c r="AW12" s="10"/>
      <c r="AX12" s="11">
        <f t="shared" si="2"/>
        <v>0</v>
      </c>
      <c r="AY12" s="12"/>
      <c r="AZ12" s="12"/>
      <c r="BA12" s="1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</row>
    <row r="13" spans="1:64" x14ac:dyDescent="0.2">
      <c r="A13" s="17"/>
      <c r="C13" t="s">
        <v>65</v>
      </c>
      <c r="D13" t="s">
        <v>66</v>
      </c>
      <c r="E13" t="s">
        <v>67</v>
      </c>
      <c r="F13" s="1"/>
      <c r="G13" s="1"/>
      <c r="H13" s="1"/>
      <c r="I13" s="1"/>
      <c r="J13" s="1"/>
      <c r="K13" s="1"/>
      <c r="L13" s="1" t="s">
        <v>34</v>
      </c>
      <c r="M13" s="1"/>
      <c r="N13" s="18">
        <f>SUM(N7:N12)</f>
        <v>225.3</v>
      </c>
      <c r="O13" s="18">
        <f>(N13/6)/8</f>
        <v>4.6937500000000005</v>
      </c>
      <c r="P13" s="18">
        <f>O13</f>
        <v>4.6937500000000005</v>
      </c>
      <c r="Q13" s="1"/>
      <c r="R13" s="10">
        <v>0</v>
      </c>
      <c r="S13" s="10">
        <v>0</v>
      </c>
      <c r="T13" s="10">
        <v>0</v>
      </c>
      <c r="U13" s="18">
        <v>0</v>
      </c>
      <c r="V13" s="18">
        <f>(P13+U13)</f>
        <v>4.6937500000000005</v>
      </c>
      <c r="W13" s="2"/>
      <c r="X13" s="1"/>
      <c r="Y13" s="1"/>
      <c r="Z13" s="1"/>
      <c r="AA13" s="1"/>
      <c r="AB13" s="1"/>
      <c r="AC13" s="1"/>
      <c r="AD13" s="1" t="s">
        <v>34</v>
      </c>
      <c r="AE13" s="1"/>
      <c r="AF13" s="18">
        <f>SUM(AF7:AF12)</f>
        <v>181.9</v>
      </c>
      <c r="AG13" s="18">
        <f>(AF13/6)/8</f>
        <v>3.7895833333333333</v>
      </c>
      <c r="AH13" s="18">
        <f>AG13</f>
        <v>3.7895833333333333</v>
      </c>
      <c r="AI13" s="1"/>
      <c r="AJ13" s="10">
        <v>0</v>
      </c>
      <c r="AK13" s="10">
        <v>0</v>
      </c>
      <c r="AL13" s="10">
        <v>0</v>
      </c>
      <c r="AM13" s="18">
        <f>(AJ13*0.25)+(AK13*0.5)+(AL13*0.25)</f>
        <v>0</v>
      </c>
      <c r="AN13" s="18">
        <f>(AH13+AM13)</f>
        <v>3.7895833333333333</v>
      </c>
      <c r="AO13" s="3"/>
      <c r="AP13" s="1"/>
      <c r="AQ13" s="1"/>
      <c r="AR13" s="1"/>
      <c r="AS13" s="1"/>
      <c r="AT13" s="1"/>
      <c r="AU13" s="1"/>
      <c r="AV13" s="1" t="s">
        <v>34</v>
      </c>
      <c r="AW13" s="1"/>
      <c r="AX13" s="18">
        <f>SUM(AX7:AX12)</f>
        <v>0</v>
      </c>
      <c r="AY13" s="18">
        <f>(AX13/6)/8</f>
        <v>0</v>
      </c>
      <c r="AZ13" s="18">
        <f>AY13</f>
        <v>0</v>
      </c>
      <c r="BA13" s="1"/>
      <c r="BB13" s="10">
        <v>0</v>
      </c>
      <c r="BC13" s="10">
        <v>0</v>
      </c>
      <c r="BD13" s="10">
        <v>0</v>
      </c>
      <c r="BE13" s="18">
        <f>(BB13*0.25)+(BC13*0.5)+(BD13*0.25)</f>
        <v>0</v>
      </c>
      <c r="BF13" s="18">
        <f>(AZ13+BE13)</f>
        <v>0</v>
      </c>
      <c r="BG13" s="16"/>
      <c r="BH13" s="18">
        <f>V13</f>
        <v>4.6937500000000005</v>
      </c>
      <c r="BI13" s="18">
        <f>AN13</f>
        <v>3.7895833333333333</v>
      </c>
      <c r="BJ13" s="18"/>
      <c r="BK13" s="18">
        <f>AVERAGE(BH13:BJ13)</f>
        <v>4.2416666666666671</v>
      </c>
      <c r="BL13">
        <v>1</v>
      </c>
    </row>
    <row r="14" spans="1:64" x14ac:dyDescent="0.2"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9" spans="2:2" x14ac:dyDescent="0.2">
      <c r="B19" s="20"/>
    </row>
  </sheetData>
  <mergeCells count="10">
    <mergeCell ref="BB3:BE3"/>
    <mergeCell ref="BH3:BK3"/>
    <mergeCell ref="H1:M1"/>
    <mergeCell ref="Z1:AE1"/>
    <mergeCell ref="AS1:AW1"/>
    <mergeCell ref="F3:P3"/>
    <mergeCell ref="R3:U3"/>
    <mergeCell ref="X3:AH3"/>
    <mergeCell ref="AJ3:AM3"/>
    <mergeCell ref="AP3:AZ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16.85546875" customWidth="1"/>
    <col min="3" max="3" width="21.5703125" customWidth="1"/>
    <col min="4" max="4" width="14" customWidth="1"/>
    <col min="5" max="5" width="14.85546875" customWidth="1"/>
    <col min="6" max="11" width="5.7109375" customWidth="1"/>
    <col min="12" max="12" width="6.7109375" customWidth="1"/>
    <col min="13" max="13" width="3.42578125" customWidth="1"/>
    <col min="14" max="19" width="5.7109375" customWidth="1"/>
    <col min="20" max="20" width="6.7109375" customWidth="1"/>
    <col min="21" max="21" width="3.140625" customWidth="1"/>
    <col min="22" max="27" width="5.7109375" customWidth="1"/>
    <col min="28" max="28" width="6.7109375" customWidth="1"/>
    <col min="29" max="29" width="3.140625" customWidth="1"/>
    <col min="30" max="33" width="8.7109375" customWidth="1"/>
    <col min="34" max="34" width="11.42578125" customWidth="1"/>
  </cols>
  <sheetData>
    <row r="1" spans="1:34" x14ac:dyDescent="0.2">
      <c r="A1" t="s">
        <v>35</v>
      </c>
      <c r="D1" t="s">
        <v>0</v>
      </c>
      <c r="E1" t="s">
        <v>250</v>
      </c>
      <c r="F1" t="s">
        <v>0</v>
      </c>
      <c r="H1" t="str">
        <f>E1</f>
        <v>Angie Deeks</v>
      </c>
      <c r="K1" s="61"/>
      <c r="L1" s="61"/>
      <c r="M1" s="2"/>
      <c r="N1" t="s">
        <v>1</v>
      </c>
      <c r="P1" t="str">
        <f>E2</f>
        <v>Robyn Bruderer</v>
      </c>
      <c r="S1" s="61"/>
      <c r="T1" s="61"/>
      <c r="U1" s="3"/>
      <c r="V1" t="s">
        <v>2</v>
      </c>
      <c r="X1">
        <f>E3</f>
        <v>0</v>
      </c>
      <c r="AA1" s="61"/>
      <c r="AB1" s="61"/>
      <c r="AC1" s="2"/>
      <c r="AH1" s="4">
        <f ca="1">NOW()</f>
        <v>42145.371461458337</v>
      </c>
    </row>
    <row r="2" spans="1:34" x14ac:dyDescent="0.2">
      <c r="A2" s="5" t="s">
        <v>36</v>
      </c>
      <c r="D2" t="s">
        <v>1</v>
      </c>
      <c r="E2" t="s">
        <v>251</v>
      </c>
      <c r="M2" s="2"/>
      <c r="U2" s="3"/>
      <c r="AC2" s="2"/>
      <c r="AH2" s="6">
        <f ca="1">NOW()</f>
        <v>42145.371461458337</v>
      </c>
    </row>
    <row r="3" spans="1:34" x14ac:dyDescent="0.2">
      <c r="A3" t="s">
        <v>172</v>
      </c>
      <c r="C3" t="s">
        <v>173</v>
      </c>
      <c r="D3" t="s">
        <v>2</v>
      </c>
      <c r="M3" s="2"/>
      <c r="U3" s="3"/>
      <c r="AC3" s="2"/>
    </row>
    <row r="4" spans="1:34" x14ac:dyDescent="0.2">
      <c r="F4" s="7"/>
      <c r="G4" s="7"/>
      <c r="H4" s="7"/>
      <c r="I4" s="7"/>
      <c r="J4" s="7"/>
      <c r="K4" s="7"/>
      <c r="L4" s="7" t="s">
        <v>7</v>
      </c>
      <c r="M4" s="2"/>
      <c r="N4" s="7"/>
      <c r="O4" s="7"/>
      <c r="P4" s="7"/>
      <c r="Q4" s="7"/>
      <c r="R4" s="7"/>
      <c r="S4" s="7"/>
      <c r="T4" s="7" t="s">
        <v>7</v>
      </c>
      <c r="U4" s="2"/>
      <c r="V4" s="7"/>
      <c r="W4" s="7"/>
      <c r="X4" s="7"/>
      <c r="Y4" s="7"/>
      <c r="Z4" s="7"/>
      <c r="AA4" s="7"/>
      <c r="AB4" s="7" t="s">
        <v>7</v>
      </c>
      <c r="AC4" s="2"/>
      <c r="AD4" s="60" t="s">
        <v>94</v>
      </c>
      <c r="AE4" s="60"/>
      <c r="AF4" s="60"/>
      <c r="AG4" s="7" t="s">
        <v>108</v>
      </c>
    </row>
    <row r="5" spans="1:34" s="7" customFormat="1" x14ac:dyDescent="0.2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24</v>
      </c>
      <c r="G5" s="7" t="s">
        <v>77</v>
      </c>
      <c r="H5" s="7" t="s">
        <v>76</v>
      </c>
      <c r="I5" s="7" t="s">
        <v>75</v>
      </c>
      <c r="J5" s="7" t="s">
        <v>10</v>
      </c>
      <c r="K5" s="7" t="s">
        <v>23</v>
      </c>
      <c r="L5" s="7" t="s">
        <v>27</v>
      </c>
      <c r="M5" s="9"/>
      <c r="N5" s="7" t="s">
        <v>24</v>
      </c>
      <c r="O5" s="7" t="s">
        <v>77</v>
      </c>
      <c r="P5" s="7" t="s">
        <v>76</v>
      </c>
      <c r="Q5" s="7" t="s">
        <v>75</v>
      </c>
      <c r="R5" s="7" t="s">
        <v>10</v>
      </c>
      <c r="S5" s="7" t="s">
        <v>23</v>
      </c>
      <c r="T5" s="7" t="s">
        <v>27</v>
      </c>
      <c r="U5" s="9"/>
      <c r="V5" s="7" t="s">
        <v>24</v>
      </c>
      <c r="W5" s="7" t="s">
        <v>77</v>
      </c>
      <c r="X5" s="7" t="s">
        <v>76</v>
      </c>
      <c r="Y5" s="7" t="s">
        <v>75</v>
      </c>
      <c r="Z5" s="7" t="s">
        <v>10</v>
      </c>
      <c r="AA5" s="7" t="s">
        <v>23</v>
      </c>
      <c r="AB5" s="7" t="s">
        <v>27</v>
      </c>
      <c r="AC5" s="9"/>
      <c r="AD5" s="7" t="s">
        <v>28</v>
      </c>
      <c r="AE5" s="7" t="s">
        <v>29</v>
      </c>
      <c r="AF5" s="7" t="s">
        <v>30</v>
      </c>
      <c r="AG5" s="7" t="s">
        <v>23</v>
      </c>
      <c r="AH5" s="7" t="s">
        <v>32</v>
      </c>
    </row>
    <row r="6" spans="1:34" x14ac:dyDescent="0.2">
      <c r="M6" s="2"/>
      <c r="U6" s="2"/>
      <c r="AC6" s="2"/>
    </row>
    <row r="7" spans="1:34" x14ac:dyDescent="0.2">
      <c r="A7">
        <v>76</v>
      </c>
      <c r="B7" t="s">
        <v>167</v>
      </c>
      <c r="C7" s="1"/>
      <c r="D7" s="1"/>
      <c r="E7" s="1"/>
      <c r="F7" s="1"/>
      <c r="G7" s="13"/>
      <c r="H7" s="13"/>
      <c r="I7" s="13"/>
      <c r="J7" s="13"/>
      <c r="K7" s="14"/>
      <c r="L7" s="14"/>
      <c r="M7" s="2"/>
      <c r="N7" s="1"/>
      <c r="O7" s="13"/>
      <c r="P7" s="13"/>
      <c r="Q7" s="13"/>
      <c r="R7" s="13"/>
      <c r="S7" s="14"/>
      <c r="T7" s="14"/>
      <c r="U7" s="2"/>
      <c r="V7" s="1"/>
      <c r="W7" s="13"/>
      <c r="X7" s="13"/>
      <c r="Y7" s="13"/>
      <c r="Z7" s="13"/>
      <c r="AA7" s="14"/>
      <c r="AB7" s="14"/>
      <c r="AC7" s="2"/>
      <c r="AD7" s="14"/>
      <c r="AE7" s="14"/>
      <c r="AF7" s="14"/>
      <c r="AG7" s="14"/>
      <c r="AH7" s="1"/>
    </row>
    <row r="8" spans="1:34" x14ac:dyDescent="0.2">
      <c r="A8">
        <v>70</v>
      </c>
      <c r="B8" t="s">
        <v>104</v>
      </c>
      <c r="C8" t="s">
        <v>188</v>
      </c>
      <c r="D8" t="s">
        <v>247</v>
      </c>
      <c r="E8" t="s">
        <v>106</v>
      </c>
      <c r="F8" s="10">
        <v>5.7</v>
      </c>
      <c r="G8" s="10">
        <v>6.4</v>
      </c>
      <c r="H8" s="10">
        <v>7.8</v>
      </c>
      <c r="I8" s="25">
        <f>(G8*0.3)+(H8*0.7)</f>
        <v>7.38</v>
      </c>
      <c r="J8" s="10">
        <v>6.6</v>
      </c>
      <c r="K8" s="18">
        <f>(F8*0.25)+(I8*0.5)+(J8*0.25)</f>
        <v>6.7650000000000006</v>
      </c>
      <c r="L8" s="18">
        <f>K8</f>
        <v>6.7650000000000006</v>
      </c>
      <c r="M8" s="2"/>
      <c r="N8" s="10">
        <v>5.3</v>
      </c>
      <c r="O8" s="10">
        <v>2.8</v>
      </c>
      <c r="P8" s="10">
        <v>7.4</v>
      </c>
      <c r="Q8" s="25">
        <f>(O8*0.3)+(P8*0.7)</f>
        <v>6.02</v>
      </c>
      <c r="R8" s="10">
        <v>5.5</v>
      </c>
      <c r="S8" s="18">
        <f>(N8*0.25)+(Q8*0.5)+(R8*0.25)</f>
        <v>5.71</v>
      </c>
      <c r="T8" s="18">
        <f>S8</f>
        <v>5.71</v>
      </c>
      <c r="U8" s="2"/>
      <c r="V8" s="10"/>
      <c r="W8" s="10"/>
      <c r="X8" s="10"/>
      <c r="Y8" s="25">
        <f>(W8*0.3)+(X8*0.7)</f>
        <v>0</v>
      </c>
      <c r="Z8" s="10"/>
      <c r="AA8" s="18">
        <f>(V8*0.25)+(Y8*0.5)+(Z8*0.25)</f>
        <v>0</v>
      </c>
      <c r="AB8" s="18">
        <f>AA8</f>
        <v>0</v>
      </c>
      <c r="AC8" s="2"/>
      <c r="AD8" s="18">
        <f>L8</f>
        <v>6.7650000000000006</v>
      </c>
      <c r="AE8" s="18">
        <f>T8</f>
        <v>5.71</v>
      </c>
      <c r="AF8" s="18"/>
      <c r="AG8" s="18">
        <f>AVERAGE(AD8:AF8)</f>
        <v>6.2375000000000007</v>
      </c>
      <c r="AH8">
        <v>1</v>
      </c>
    </row>
    <row r="9" spans="1:34" x14ac:dyDescent="0.2">
      <c r="A9" s="56">
        <v>61</v>
      </c>
      <c r="B9" s="56" t="s">
        <v>174</v>
      </c>
      <c r="C9" s="1"/>
      <c r="D9" s="1"/>
      <c r="E9" s="1"/>
      <c r="F9" s="1"/>
      <c r="G9" s="13"/>
      <c r="H9" s="13"/>
      <c r="I9" s="13"/>
      <c r="J9" s="13"/>
      <c r="K9" s="14"/>
      <c r="L9" s="14"/>
      <c r="M9" s="2"/>
      <c r="N9" s="1"/>
      <c r="O9" s="13"/>
      <c r="P9" s="13"/>
      <c r="Q9" s="13"/>
      <c r="R9" s="13"/>
      <c r="S9" s="14"/>
      <c r="T9" s="14"/>
      <c r="U9" s="2"/>
      <c r="V9" s="1"/>
      <c r="W9" s="13"/>
      <c r="X9" s="13"/>
      <c r="Y9" s="13"/>
      <c r="Z9" s="13"/>
      <c r="AA9" s="14"/>
      <c r="AB9" s="14"/>
      <c r="AC9" s="2"/>
      <c r="AD9" s="14"/>
      <c r="AE9" s="14"/>
      <c r="AF9" s="14"/>
      <c r="AG9" s="14"/>
      <c r="AH9" s="1"/>
    </row>
    <row r="10" spans="1:34" x14ac:dyDescent="0.2">
      <c r="A10" s="56">
        <v>74</v>
      </c>
      <c r="B10" s="56" t="s">
        <v>164</v>
      </c>
      <c r="C10" s="56" t="s">
        <v>153</v>
      </c>
      <c r="D10" s="56" t="s">
        <v>142</v>
      </c>
      <c r="E10" s="56" t="s">
        <v>70</v>
      </c>
      <c r="F10" s="10"/>
      <c r="G10" s="10"/>
      <c r="H10" s="10"/>
      <c r="I10" s="25">
        <f>(G10*0.3)+(H10*0.7)</f>
        <v>0</v>
      </c>
      <c r="J10" s="10"/>
      <c r="K10" s="18">
        <f>(F10*0.25)+(I10*0.5)+(J10*0.25)</f>
        <v>0</v>
      </c>
      <c r="L10" s="18">
        <f>K10</f>
        <v>0</v>
      </c>
      <c r="M10" s="2"/>
      <c r="N10" s="10"/>
      <c r="O10" s="10"/>
      <c r="P10" s="10"/>
      <c r="Q10" s="25">
        <f>(O10*0.3)+(P10*0.7)</f>
        <v>0</v>
      </c>
      <c r="R10" s="10"/>
      <c r="S10" s="18">
        <f>(N10*0.25)+(Q10*0.5)+(R10*0.25)</f>
        <v>0</v>
      </c>
      <c r="T10" s="18">
        <f>S10</f>
        <v>0</v>
      </c>
      <c r="U10" s="2"/>
      <c r="V10" s="10"/>
      <c r="W10" s="10"/>
      <c r="X10" s="10"/>
      <c r="Y10" s="25">
        <f>(W10*0.3)+(X10*0.7)</f>
        <v>0</v>
      </c>
      <c r="Z10" s="10"/>
      <c r="AA10" s="18">
        <f>(V10*0.25)+(Y10*0.5)+(Z10*0.25)</f>
        <v>0</v>
      </c>
      <c r="AB10" s="18">
        <f>AA10</f>
        <v>0</v>
      </c>
      <c r="AC10" s="2"/>
      <c r="AD10" s="18">
        <f>L10</f>
        <v>0</v>
      </c>
      <c r="AE10" s="18">
        <f>T10</f>
        <v>0</v>
      </c>
      <c r="AF10" s="18">
        <f>AB10</f>
        <v>0</v>
      </c>
      <c r="AG10" s="18">
        <f>AVERAGE(AD10:AF10)</f>
        <v>0</v>
      </c>
      <c r="AH10" s="57" t="s">
        <v>255</v>
      </c>
    </row>
    <row r="12" spans="1:34" x14ac:dyDescent="0.2">
      <c r="B12" s="20"/>
    </row>
  </sheetData>
  <mergeCells count="4">
    <mergeCell ref="K1:L1"/>
    <mergeCell ref="S1:T1"/>
    <mergeCell ref="AA1:AB1"/>
    <mergeCell ref="AD4:AF4"/>
  </mergeCells>
  <pageMargins left="0.75" right="0.75" top="1" bottom="1" header="0.5" footer="0.5"/>
  <pageSetup paperSize="9" scale="97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44</vt:i4>
      </vt:variant>
    </vt:vector>
  </HeadingPairs>
  <TitlesOfParts>
    <vt:vector size="66" baseType="lpstr">
      <vt:lpstr>Class 18</vt:lpstr>
      <vt:lpstr>Class 8</vt:lpstr>
      <vt:lpstr>Class 7</vt:lpstr>
      <vt:lpstr>Class 2</vt:lpstr>
      <vt:lpstr>Class 1</vt:lpstr>
      <vt:lpstr>Class 15</vt:lpstr>
      <vt:lpstr>Class 16</vt:lpstr>
      <vt:lpstr>Class 19</vt:lpstr>
      <vt:lpstr>Class 10</vt:lpstr>
      <vt:lpstr>Class 20</vt:lpstr>
      <vt:lpstr>Class 21</vt:lpstr>
      <vt:lpstr>Class 22</vt:lpstr>
      <vt:lpstr>Class 23</vt:lpstr>
      <vt:lpstr>Class 6</vt:lpstr>
      <vt:lpstr>Class 4</vt:lpstr>
      <vt:lpstr>Class 3</vt:lpstr>
      <vt:lpstr>Class 5</vt:lpstr>
      <vt:lpstr>Class 14</vt:lpstr>
      <vt:lpstr>Class 12</vt:lpstr>
      <vt:lpstr>Class 13</vt:lpstr>
      <vt:lpstr>Class 11</vt:lpstr>
      <vt:lpstr>Class 16A</vt:lpstr>
      <vt:lpstr>'Class 1'!Print_Area</vt:lpstr>
      <vt:lpstr>'Class 10'!Print_Area</vt:lpstr>
      <vt:lpstr>'Class 11'!Print_Area</vt:lpstr>
      <vt:lpstr>'Class 12'!Print_Area</vt:lpstr>
      <vt:lpstr>'Class 13'!Print_Area</vt:lpstr>
      <vt:lpstr>'Class 14'!Print_Area</vt:lpstr>
      <vt:lpstr>'Class 15'!Print_Area</vt:lpstr>
      <vt:lpstr>'Class 16'!Print_Area</vt:lpstr>
      <vt:lpstr>'Class 16A'!Print_Area</vt:lpstr>
      <vt:lpstr>'Class 18'!Print_Area</vt:lpstr>
      <vt:lpstr>'Class 19'!Print_Area</vt:lpstr>
      <vt:lpstr>'Class 2'!Print_Area</vt:lpstr>
      <vt:lpstr>'Class 20'!Print_Area</vt:lpstr>
      <vt:lpstr>'Class 21'!Print_Area</vt:lpstr>
      <vt:lpstr>'Class 22'!Print_Area</vt:lpstr>
      <vt:lpstr>'Class 23'!Print_Area</vt:lpstr>
      <vt:lpstr>'Class 3'!Print_Area</vt:lpstr>
      <vt:lpstr>'Class 4'!Print_Area</vt:lpstr>
      <vt:lpstr>'Class 5'!Print_Area</vt:lpstr>
      <vt:lpstr>'Class 6'!Print_Area</vt:lpstr>
      <vt:lpstr>'Class 7'!Print_Area</vt:lpstr>
      <vt:lpstr>'Class 8'!Print_Area</vt:lpstr>
      <vt:lpstr>'Class 1'!Print_Titles</vt:lpstr>
      <vt:lpstr>'Class 10'!Print_Titles</vt:lpstr>
      <vt:lpstr>'Class 11'!Print_Titles</vt:lpstr>
      <vt:lpstr>'Class 12'!Print_Titles</vt:lpstr>
      <vt:lpstr>'Class 13'!Print_Titles</vt:lpstr>
      <vt:lpstr>'Class 14'!Print_Titles</vt:lpstr>
      <vt:lpstr>'Class 15'!Print_Titles</vt:lpstr>
      <vt:lpstr>'Class 16'!Print_Titles</vt:lpstr>
      <vt:lpstr>'Class 16A'!Print_Titles</vt:lpstr>
      <vt:lpstr>'Class 18'!Print_Titles</vt:lpstr>
      <vt:lpstr>'Class 19'!Print_Titles</vt:lpstr>
      <vt:lpstr>'Class 2'!Print_Titles</vt:lpstr>
      <vt:lpstr>'Class 20'!Print_Titles</vt:lpstr>
      <vt:lpstr>'Class 21'!Print_Titles</vt:lpstr>
      <vt:lpstr>'Class 22'!Print_Titles</vt:lpstr>
      <vt:lpstr>'Class 23'!Print_Titles</vt:lpstr>
      <vt:lpstr>'Class 3'!Print_Titles</vt:lpstr>
      <vt:lpstr>'Class 4'!Print_Titles</vt:lpstr>
      <vt:lpstr>'Class 5'!Print_Titles</vt:lpstr>
      <vt:lpstr>'Class 6'!Print_Titles</vt:lpstr>
      <vt:lpstr>'Class 7'!Print_Titles</vt:lpstr>
      <vt:lpstr>'Class 8'!Print_Titles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Davis, Noeline (sanofi pasteur)</cp:lastModifiedBy>
  <cp:lastPrinted>2015-05-10T06:25:01Z</cp:lastPrinted>
  <dcterms:created xsi:type="dcterms:W3CDTF">2015-05-03T01:56:20Z</dcterms:created>
  <dcterms:modified xsi:type="dcterms:W3CDTF">2015-05-20T23:09:44Z</dcterms:modified>
</cp:coreProperties>
</file>