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16845" windowHeight="11580" firstSheet="6" activeTab="9"/>
  </bookViews>
  <sheets>
    <sheet name="CH 1 star F" sheetId="40" r:id="rId1"/>
    <sheet name="CH 1 star M" sheetId="21" r:id="rId2"/>
    <sheet name="J 1 star F" sheetId="23" r:id="rId3"/>
    <sheet name="Sen 1 Star F" sheetId="24" r:id="rId4"/>
    <sheet name="Sen 1 Star M" sheetId="41" r:id="rId5"/>
    <sheet name="J 2 star F" sheetId="26" r:id="rId6"/>
    <sheet name="J 2 star M" sheetId="42" r:id="rId7"/>
    <sheet name="Sen 2 star F" sheetId="27" r:id="rId8"/>
    <sheet name="Sen 2 star M" sheetId="43" r:id="rId9"/>
    <sheet name="advanced" sheetId="44" r:id="rId10"/>
    <sheet name="open" sheetId="45" r:id="rId11"/>
    <sheet name="Pas-de-Deux J 2 star" sheetId="35" r:id="rId12"/>
    <sheet name="Pas-de-Deux 3 star" sheetId="46" r:id="rId13"/>
  </sheets>
  <calcPr calcId="145621"/>
</workbook>
</file>

<file path=xl/calcChain.xml><?xml version="1.0" encoding="utf-8"?>
<calcChain xmlns="http://schemas.openxmlformats.org/spreadsheetml/2006/main">
  <c r="L18" i="46" l="1"/>
  <c r="M18" i="46" s="1"/>
  <c r="N18" i="46" s="1"/>
  <c r="J18" i="46"/>
  <c r="L12" i="46"/>
  <c r="M12" i="46" s="1"/>
  <c r="N12" i="46" s="1"/>
  <c r="J12" i="46"/>
  <c r="L33" i="26" l="1"/>
  <c r="L31" i="26"/>
  <c r="L29" i="26"/>
  <c r="L27" i="26"/>
  <c r="L25" i="26"/>
  <c r="L23" i="26"/>
  <c r="L21" i="26"/>
  <c r="J19" i="23" l="1"/>
  <c r="J18" i="23"/>
  <c r="J15" i="23"/>
  <c r="J14" i="23"/>
  <c r="L21" i="45" l="1"/>
  <c r="L20" i="45"/>
  <c r="L19" i="45"/>
  <c r="L17" i="45"/>
  <c r="L16" i="45"/>
  <c r="L15" i="45"/>
  <c r="M19" i="45" l="1"/>
  <c r="M15" i="45"/>
  <c r="J17" i="45" l="1"/>
  <c r="J16" i="45"/>
  <c r="J21" i="45"/>
  <c r="J20" i="45"/>
  <c r="J19" i="45"/>
  <c r="J15" i="45"/>
  <c r="J24" i="27" l="1"/>
  <c r="J14" i="44"/>
  <c r="J23" i="27"/>
  <c r="L17" i="44" l="1"/>
  <c r="J17" i="44"/>
  <c r="L16" i="44"/>
  <c r="J16" i="44"/>
  <c r="J15" i="44"/>
  <c r="L15" i="44" s="1"/>
  <c r="L14" i="44"/>
  <c r="L21" i="44"/>
  <c r="J21" i="44"/>
  <c r="L20" i="44"/>
  <c r="J20" i="44"/>
  <c r="J19" i="44"/>
  <c r="L19" i="44" s="1"/>
  <c r="L18" i="44"/>
  <c r="M16" i="44" l="1"/>
  <c r="M18" i="44"/>
  <c r="M14" i="44"/>
  <c r="M20" i="44"/>
  <c r="N14" i="44" l="1"/>
  <c r="N18" i="44"/>
  <c r="J15" i="40" l="1"/>
  <c r="J14" i="40"/>
  <c r="J19" i="40"/>
  <c r="J18" i="40"/>
  <c r="J15" i="21"/>
  <c r="J14" i="21"/>
  <c r="L17" i="43" l="1"/>
  <c r="J17" i="43"/>
  <c r="L16" i="43"/>
  <c r="J16" i="43"/>
  <c r="J15" i="43"/>
  <c r="L15" i="43" s="1"/>
  <c r="L14" i="43"/>
  <c r="J14" i="43"/>
  <c r="L17" i="42"/>
  <c r="J17" i="42"/>
  <c r="L16" i="42"/>
  <c r="J16" i="42"/>
  <c r="J15" i="42"/>
  <c r="L15" i="42" s="1"/>
  <c r="L14" i="42"/>
  <c r="J14" i="42"/>
  <c r="J21" i="26"/>
  <c r="L20" i="26"/>
  <c r="J20" i="26"/>
  <c r="J19" i="26"/>
  <c r="L19" i="26" s="1"/>
  <c r="L18" i="26"/>
  <c r="J18" i="26"/>
  <c r="J15" i="41"/>
  <c r="L15" i="41" s="1"/>
  <c r="L14" i="41"/>
  <c r="J14" i="41"/>
  <c r="L15" i="40"/>
  <c r="L14" i="40"/>
  <c r="L19" i="40"/>
  <c r="L18" i="40"/>
  <c r="M16" i="43" l="1"/>
  <c r="M20" i="26"/>
  <c r="M18" i="40"/>
  <c r="N18" i="40" s="1"/>
  <c r="M14" i="43"/>
  <c r="N14" i="43" s="1"/>
  <c r="A14" i="43" s="1"/>
  <c r="M14" i="42"/>
  <c r="M16" i="42"/>
  <c r="M18" i="26"/>
  <c r="M14" i="41"/>
  <c r="N14" i="41" s="1"/>
  <c r="M14" i="40"/>
  <c r="N14" i="40" s="1"/>
  <c r="J15" i="35"/>
  <c r="L15" i="35" s="1"/>
  <c r="M15" i="35" s="1"/>
  <c r="L12" i="35"/>
  <c r="M12" i="35" s="1"/>
  <c r="J12" i="35"/>
  <c r="N18" i="26" l="1"/>
  <c r="N14" i="42"/>
  <c r="L22" i="27" l="1"/>
  <c r="L23" i="27"/>
  <c r="L24" i="27"/>
  <c r="L25" i="27"/>
  <c r="L26" i="27"/>
  <c r="J27" i="27"/>
  <c r="L27" i="27" s="1"/>
  <c r="L28" i="27"/>
  <c r="L29" i="27"/>
  <c r="L18" i="27"/>
  <c r="J19" i="27"/>
  <c r="L19" i="27" s="1"/>
  <c r="L20" i="27"/>
  <c r="L21" i="27"/>
  <c r="L30" i="27"/>
  <c r="J31" i="27"/>
  <c r="L31" i="27" s="1"/>
  <c r="L32" i="27"/>
  <c r="L33" i="27"/>
  <c r="L14" i="27"/>
  <c r="J15" i="27"/>
  <c r="L15" i="27" s="1"/>
  <c r="L16" i="27"/>
  <c r="L17" i="27"/>
  <c r="J22" i="27"/>
  <c r="J25" i="27"/>
  <c r="J26" i="27"/>
  <c r="J28" i="27"/>
  <c r="J29" i="27"/>
  <c r="J18" i="27"/>
  <c r="J20" i="27"/>
  <c r="J21" i="27"/>
  <c r="J30" i="27"/>
  <c r="J32" i="27"/>
  <c r="J33" i="27"/>
  <c r="J14" i="27"/>
  <c r="J16" i="27"/>
  <c r="J17" i="27"/>
  <c r="J30" i="26"/>
  <c r="L30" i="26"/>
  <c r="J31" i="26"/>
  <c r="J32" i="26"/>
  <c r="L32" i="26"/>
  <c r="J33" i="26"/>
  <c r="J14" i="26"/>
  <c r="L14" i="26"/>
  <c r="J15" i="26"/>
  <c r="L15" i="26" s="1"/>
  <c r="J16" i="26"/>
  <c r="L16" i="26"/>
  <c r="J17" i="26"/>
  <c r="L17" i="26" s="1"/>
  <c r="J26" i="26"/>
  <c r="L26" i="26"/>
  <c r="J27" i="26"/>
  <c r="J28" i="26"/>
  <c r="L28" i="26"/>
  <c r="J29" i="26"/>
  <c r="J22" i="26"/>
  <c r="L22" i="26"/>
  <c r="J23" i="26"/>
  <c r="J24" i="26"/>
  <c r="L24" i="26"/>
  <c r="J25" i="26"/>
  <c r="L18" i="24"/>
  <c r="J19" i="24"/>
  <c r="L19" i="24" s="1"/>
  <c r="L14" i="24"/>
  <c r="J15" i="24"/>
  <c r="L15" i="24" s="1"/>
  <c r="L22" i="24"/>
  <c r="J23" i="24"/>
  <c r="L23" i="24" s="1"/>
  <c r="L26" i="24"/>
  <c r="J27" i="24"/>
  <c r="L27" i="24" s="1"/>
  <c r="L30" i="24"/>
  <c r="J31" i="24"/>
  <c r="L31" i="24" s="1"/>
  <c r="J18" i="24"/>
  <c r="J14" i="24"/>
  <c r="J22" i="24"/>
  <c r="J26" i="24"/>
  <c r="J30" i="24"/>
  <c r="L14" i="23"/>
  <c r="L15" i="23"/>
  <c r="L18" i="23"/>
  <c r="L19" i="23"/>
  <c r="L14" i="21"/>
  <c r="L15" i="21"/>
  <c r="M32" i="26" l="1"/>
  <c r="M28" i="26"/>
  <c r="M26" i="27"/>
  <c r="M32" i="27"/>
  <c r="M22" i="27"/>
  <c r="M14" i="23"/>
  <c r="M30" i="27"/>
  <c r="M20" i="27"/>
  <c r="M24" i="27"/>
  <c r="M28" i="27"/>
  <c r="M16" i="27"/>
  <c r="M14" i="27"/>
  <c r="M30" i="26"/>
  <c r="M14" i="26"/>
  <c r="M16" i="26"/>
  <c r="M18" i="27"/>
  <c r="M22" i="26"/>
  <c r="M24" i="26"/>
  <c r="M26" i="26"/>
  <c r="M30" i="24"/>
  <c r="M22" i="24"/>
  <c r="M26" i="24"/>
  <c r="M18" i="24"/>
  <c r="M14" i="24"/>
  <c r="M14" i="21"/>
  <c r="N14" i="21" s="1"/>
  <c r="M18" i="23"/>
  <c r="N18" i="23" s="1"/>
  <c r="N30" i="26" l="1"/>
  <c r="N26" i="26"/>
  <c r="N30" i="24"/>
  <c r="N14" i="24"/>
  <c r="N22" i="26"/>
  <c r="N30" i="27"/>
  <c r="N26" i="27"/>
  <c r="N22" i="27"/>
  <c r="N22" i="24"/>
  <c r="N14" i="23"/>
  <c r="N18" i="27"/>
  <c r="N14" i="27"/>
  <c r="N14" i="26"/>
  <c r="N26" i="24"/>
  <c r="N18" i="24"/>
  <c r="A22" i="24" l="1"/>
  <c r="A26" i="26"/>
  <c r="A18" i="26"/>
  <c r="A14" i="26"/>
  <c r="A22" i="26"/>
  <c r="A30" i="24"/>
  <c r="A26" i="24"/>
  <c r="A14" i="24"/>
  <c r="A18" i="24"/>
</calcChain>
</file>

<file path=xl/sharedStrings.xml><?xml version="1.0" encoding="utf-8"?>
<sst xmlns="http://schemas.openxmlformats.org/spreadsheetml/2006/main" count="997" uniqueCount="167">
  <si>
    <t>NF</t>
  </si>
  <si>
    <t>Judges</t>
  </si>
  <si>
    <t>Free Test</t>
  </si>
  <si>
    <t>Place</t>
  </si>
  <si>
    <t>Name of Lunger</t>
  </si>
  <si>
    <t>Name of Vaulter</t>
  </si>
  <si>
    <t>Name of Horse</t>
  </si>
  <si>
    <t>Final
Score</t>
  </si>
  <si>
    <t>Comp Test</t>
  </si>
  <si>
    <t>Score A</t>
  </si>
  <si>
    <t>Score B</t>
  </si>
  <si>
    <t>Score C</t>
  </si>
  <si>
    <t>Score D</t>
  </si>
  <si>
    <t>Horse</t>
  </si>
  <si>
    <t>Exercises</t>
  </si>
  <si>
    <t>Technique</t>
  </si>
  <si>
    <t>Artistic</t>
  </si>
  <si>
    <t>Score
of the
Round</t>
  </si>
  <si>
    <t>Score
of the
Test</t>
  </si>
  <si>
    <t>Individual 1 &amp; 2* Competition</t>
  </si>
  <si>
    <t>Fall</t>
  </si>
  <si>
    <t>Sum</t>
  </si>
  <si>
    <t>Score</t>
  </si>
  <si>
    <t>A to D</t>
  </si>
  <si>
    <t>Angie Deeks</t>
  </si>
  <si>
    <t>COMPETITION - CVI Ch 1 star - Female</t>
  </si>
  <si>
    <t>AUS</t>
  </si>
  <si>
    <t>Iramoo Megabyte</t>
  </si>
  <si>
    <t>FEI nbr 10094151</t>
  </si>
  <si>
    <t>Wendy Singlehurst</t>
  </si>
  <si>
    <t>FEI nbr 10080634</t>
  </si>
  <si>
    <t>FEI nbr 103IA97</t>
  </si>
  <si>
    <t>Emily Jones</t>
  </si>
  <si>
    <t>FEI nbr 10100416</t>
  </si>
  <si>
    <t>Robyn Boyle</t>
  </si>
  <si>
    <t>FEI nbr 10095785</t>
  </si>
  <si>
    <t>FEI nbr 104CB42</t>
  </si>
  <si>
    <t>COMPETITION - CVI J 1 star - Female</t>
  </si>
  <si>
    <t>Sarah Ryan</t>
  </si>
  <si>
    <t>FEI nbr 10100355</t>
  </si>
  <si>
    <t>FEI nbr 10095479</t>
  </si>
  <si>
    <t>FEI nbr 10080398</t>
  </si>
  <si>
    <t>McKeira Cumming</t>
  </si>
  <si>
    <t>FEI nbr 10098459</t>
  </si>
  <si>
    <t>COMPETITION - CVI J 2 star - Female</t>
  </si>
  <si>
    <t>Ruth Skrzypek</t>
  </si>
  <si>
    <t>FEI nbr 10073501</t>
  </si>
  <si>
    <t>Zac Singlehurst</t>
  </si>
  <si>
    <t>FEI nbr 10079721</t>
  </si>
  <si>
    <t>COMPETITION - CVI 2 star - Female</t>
  </si>
  <si>
    <t>Emma Moulds</t>
  </si>
  <si>
    <t>Nina Fritzell</t>
  </si>
  <si>
    <t>Rebecca Vandapeear</t>
  </si>
  <si>
    <t>McKeira Cummings</t>
  </si>
  <si>
    <t xml:space="preserve">Steph Dore  </t>
  </si>
  <si>
    <t>Scores</t>
  </si>
  <si>
    <t>FEI nbr 103XQ32</t>
  </si>
  <si>
    <t>Pas-de-Deux 2* &amp; 3* Competition</t>
  </si>
  <si>
    <t xml:space="preserve">COMPETITION - CVI Pas de Deux 2 star </t>
  </si>
  <si>
    <t>FEI nbr 10041612</t>
  </si>
  <si>
    <t>Fleur Sykes</t>
  </si>
  <si>
    <t>TRUELY GRACE</t>
  </si>
  <si>
    <t>Suzanne Wark</t>
  </si>
  <si>
    <t>Finn Corbett</t>
  </si>
  <si>
    <t>WEERONA PARK COGNAC</t>
  </si>
  <si>
    <t>Kerri Wilson</t>
  </si>
  <si>
    <t>Megan Couzins</t>
  </si>
  <si>
    <t>KING TOBLERONE</t>
  </si>
  <si>
    <t>Sarah Venamore</t>
  </si>
  <si>
    <t>Alexandra Moon</t>
  </si>
  <si>
    <t>CREME BRULEE</t>
  </si>
  <si>
    <t>Alexandra Playfoot</t>
  </si>
  <si>
    <t>Rhiannon Webb</t>
  </si>
  <si>
    <t>SERENDIPITY SCARLET</t>
  </si>
  <si>
    <t>Sharna Kirkham</t>
  </si>
  <si>
    <t>Melissa-jane Thompson</t>
  </si>
  <si>
    <t>WF INDIGO</t>
  </si>
  <si>
    <t>Kerrie Stapleton</t>
  </si>
  <si>
    <t>Justin Boyle</t>
  </si>
  <si>
    <t>HUNTERVIEW SINATRA</t>
  </si>
  <si>
    <t>Rebecca Howard</t>
  </si>
  <si>
    <t>Sydney Vaulting Group</t>
  </si>
  <si>
    <t>Riva Pietersz</t>
  </si>
  <si>
    <t>Southern Highlands</t>
  </si>
  <si>
    <t>FEI nbr 10112968</t>
  </si>
  <si>
    <t>FEI nbr 10113112</t>
  </si>
  <si>
    <t>FEI nbr 104CV99</t>
  </si>
  <si>
    <t>FEI nbr 10080397</t>
  </si>
  <si>
    <t>FEI nbr 10113163</t>
  </si>
  <si>
    <t>FEI nbr 10100539</t>
  </si>
  <si>
    <t>FEI nbr 10112967</t>
  </si>
  <si>
    <t>FEI nbr 10112717</t>
  </si>
  <si>
    <t>FEI nbr 103XH05</t>
  </si>
  <si>
    <t>FEI nbr 10095251</t>
  </si>
  <si>
    <t xml:space="preserve"> FEI nbr 10112751</t>
  </si>
  <si>
    <t xml:space="preserve"> FEI nbr 10100540</t>
  </si>
  <si>
    <t>FEI nbr 10046528</t>
  </si>
  <si>
    <t>FEI nbr 10095483</t>
  </si>
  <si>
    <t>FEI nbr 104CB47</t>
  </si>
  <si>
    <t>FEI nbr 103YK55</t>
  </si>
  <si>
    <t>FEI nbr 104OE92</t>
  </si>
  <si>
    <t>FEI nbr 10113113</t>
  </si>
  <si>
    <t>1FEI nbr 0047554</t>
  </si>
  <si>
    <t>FEI nbr 10112752</t>
  </si>
  <si>
    <t>Individual 1* Competition</t>
  </si>
  <si>
    <t>COMPETITION - CVI Ch 1 star - Male</t>
  </si>
  <si>
    <t>FEI nbr 10065607</t>
  </si>
  <si>
    <t>Eliza Wark-chapman</t>
  </si>
  <si>
    <t>Suzanne Wark</t>
    <phoneticPr fontId="0" type="noConversion"/>
  </si>
  <si>
    <t>Sabine Osmotherly</t>
  </si>
  <si>
    <t>QUICKMAGIC</t>
  </si>
  <si>
    <t>Nicole Connor</t>
  </si>
  <si>
    <t>Nicole Collett</t>
    <phoneticPr fontId="0" type="noConversion"/>
  </si>
  <si>
    <t>Kerri Wilson</t>
    <phoneticPr fontId="0" type="noConversion"/>
  </si>
  <si>
    <t>Natalie Mcneill</t>
  </si>
  <si>
    <t>SENOR CASABLANCA</t>
  </si>
  <si>
    <t>Bronwen Lowe</t>
  </si>
  <si>
    <t>Matthew Williams</t>
  </si>
  <si>
    <t>COMPETITION - CVI 1 star - Femle</t>
  </si>
  <si>
    <t>COMPETITION - CVI 1 star - Male</t>
  </si>
  <si>
    <t>ALKA KHAN</t>
  </si>
  <si>
    <t>FEI nbr 104OE91</t>
  </si>
  <si>
    <t>FEI nbr 100961220</t>
  </si>
  <si>
    <t>FEI nbr 10047554</t>
  </si>
  <si>
    <t>COMPETITION - CVI J 2 star - Male</t>
  </si>
  <si>
    <t>FEI nbr 103ID96</t>
  </si>
  <si>
    <t>FEI nbr 10070356</t>
  </si>
  <si>
    <t>FEI nbr 104BS71</t>
  </si>
  <si>
    <t>FEI nbr 10094845</t>
  </si>
  <si>
    <t>Comp 1</t>
  </si>
  <si>
    <t>Free 1</t>
  </si>
  <si>
    <t>Comp 2</t>
  </si>
  <si>
    <t>Free 2</t>
  </si>
  <si>
    <t>Chris Wicks</t>
  </si>
  <si>
    <t>A</t>
  </si>
  <si>
    <t>B</t>
  </si>
  <si>
    <t>C</t>
  </si>
  <si>
    <t>D</t>
  </si>
  <si>
    <t>Rob de Bruin</t>
  </si>
  <si>
    <t>COMPETITION - CVI 2 star - Male</t>
  </si>
  <si>
    <t>Carolin Haegele</t>
  </si>
  <si>
    <t>EP MORGAN</t>
  </si>
  <si>
    <t xml:space="preserve"> Kerri Wilson</t>
  </si>
  <si>
    <t>Jessica Masterton</t>
  </si>
  <si>
    <t>Lyn Lynch</t>
  </si>
  <si>
    <t>COMIC SYMPHONY</t>
  </si>
  <si>
    <t>National Equestrian Centre</t>
  </si>
  <si>
    <t>Sarah Grayson</t>
  </si>
  <si>
    <t>ASTONISH</t>
  </si>
  <si>
    <t>COMPETITION - Advanced</t>
  </si>
  <si>
    <t>COMPETITION - Open</t>
  </si>
  <si>
    <t>Tech Test</t>
  </si>
  <si>
    <t>Tech. Ex.</t>
  </si>
  <si>
    <t>Free</t>
  </si>
  <si>
    <t>Comp</t>
  </si>
  <si>
    <t>VENUE  -  DATES - SHVT XMAS COMP - 29th - 30th Nov 2014</t>
  </si>
  <si>
    <t xml:space="preserve">Comp </t>
  </si>
  <si>
    <t xml:space="preserve">Free </t>
  </si>
  <si>
    <t>Pas-de-Deux Open</t>
  </si>
  <si>
    <t xml:space="preserve">COMPETITION -OPEN Pas de Deux </t>
  </si>
  <si>
    <t>Marama Salter</t>
  </si>
  <si>
    <t>Sabine Osmothery</t>
  </si>
  <si>
    <t>Sarna Kirkham</t>
  </si>
  <si>
    <t>Serendipity Scarlet</t>
  </si>
  <si>
    <t>Jessica masterton</t>
  </si>
  <si>
    <t>Rosie Pascall</t>
  </si>
  <si>
    <t>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</si>
</sst>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_(* #,##0.000_);_(* \(#,##0.000\);_(* &quot;-&quot;??_);_(@_)"/>
  </numFmts>
  <fonts count="17" x14ac:knownFonts="1">
    <font>
      <sz val="11"/>
      <name val="Verdana"/>
    </font>
    <font>
      <sz val="11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12"/>
      <name val="Verdana"/>
      <family val="2"/>
    </font>
    <font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6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8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4" fillId="0" borderId="0"/>
  </cellStyleXfs>
  <cellXfs count="299">
    <xf numFmtId="0" fontId="0" fillId="0" borderId="0" xfId="0"/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5" fillId="0" borderId="0" xfId="3" applyFont="1" applyAlignment="1" applyProtection="1">
      <alignment horizontal="left"/>
    </xf>
    <xf numFmtId="0" fontId="4" fillId="0" borderId="1" xfId="0" applyFont="1" applyBorder="1" applyAlignment="1" applyProtection="1">
      <alignment horizontal="left" vertical="top"/>
    </xf>
    <xf numFmtId="0" fontId="6" fillId="0" borderId="0" xfId="0" applyFont="1"/>
    <xf numFmtId="0" fontId="10" fillId="3" borderId="4" xfId="3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167" fontId="3" fillId="0" borderId="8" xfId="1" applyNumberFormat="1" applyFont="1" applyBorder="1" applyAlignment="1" applyProtection="1">
      <alignment horizontal="center" vertical="center"/>
    </xf>
    <xf numFmtId="167" fontId="3" fillId="0" borderId="10" xfId="1" applyNumberFormat="1" applyFont="1" applyBorder="1" applyAlignment="1" applyProtection="1">
      <alignment horizontal="center" vertical="center"/>
    </xf>
    <xf numFmtId="167" fontId="3" fillId="0" borderId="9" xfId="1" applyNumberFormat="1" applyFont="1" applyBorder="1" applyAlignment="1" applyProtection="1">
      <alignment horizontal="center" vertical="center"/>
    </xf>
    <xf numFmtId="0" fontId="8" fillId="3" borderId="11" xfId="3" applyFont="1" applyFill="1" applyBorder="1" applyAlignment="1" applyProtection="1">
      <alignment horizontal="center" vertical="center"/>
    </xf>
    <xf numFmtId="0" fontId="8" fillId="3" borderId="12" xfId="3" applyFont="1" applyFill="1" applyBorder="1" applyAlignment="1" applyProtection="1">
      <alignment horizontal="center" vertical="center"/>
    </xf>
    <xf numFmtId="0" fontId="8" fillId="3" borderId="13" xfId="3" applyFont="1" applyFill="1" applyBorder="1" applyAlignment="1" applyProtection="1">
      <alignment horizontal="center" vertical="center"/>
    </xf>
    <xf numFmtId="0" fontId="8" fillId="3" borderId="14" xfId="3" applyFont="1" applyFill="1" applyBorder="1" applyAlignment="1" applyProtection="1">
      <alignment horizontal="center" vertical="center"/>
    </xf>
    <xf numFmtId="0" fontId="8" fillId="3" borderId="15" xfId="3" applyFont="1" applyFill="1" applyBorder="1" applyAlignment="1" applyProtection="1">
      <alignment horizontal="center" vertical="center"/>
    </xf>
    <xf numFmtId="0" fontId="8" fillId="3" borderId="16" xfId="3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167" fontId="3" fillId="0" borderId="17" xfId="1" applyNumberFormat="1" applyFont="1" applyBorder="1" applyAlignment="1" applyProtection="1">
      <alignment horizontal="center" vertical="center"/>
    </xf>
    <xf numFmtId="0" fontId="7" fillId="3" borderId="18" xfId="3" applyFont="1" applyFill="1" applyBorder="1" applyAlignment="1" applyProtection="1">
      <alignment horizontal="center" vertical="center"/>
    </xf>
    <xf numFmtId="0" fontId="8" fillId="3" borderId="20" xfId="3" applyFont="1" applyFill="1" applyBorder="1" applyAlignment="1" applyProtection="1">
      <alignment horizontal="center" vertical="center"/>
    </xf>
    <xf numFmtId="0" fontId="8" fillId="3" borderId="21" xfId="3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vertical="center"/>
    </xf>
    <xf numFmtId="167" fontId="3" fillId="0" borderId="23" xfId="1" applyNumberFormat="1" applyFont="1" applyBorder="1" applyAlignment="1" applyProtection="1">
      <alignment horizontal="center" vertical="center"/>
    </xf>
    <xf numFmtId="167" fontId="3" fillId="0" borderId="26" xfId="1" applyNumberFormat="1" applyFont="1" applyBorder="1" applyAlignment="1" applyProtection="1">
      <alignment horizontal="center" vertical="center"/>
    </xf>
    <xf numFmtId="167" fontId="3" fillId="0" borderId="27" xfId="1" applyNumberFormat="1" applyFont="1" applyBorder="1" applyAlignment="1" applyProtection="1">
      <alignment horizontal="center" vertical="center"/>
    </xf>
    <xf numFmtId="167" fontId="3" fillId="0" borderId="28" xfId="1" applyNumberFormat="1" applyFont="1" applyBorder="1" applyAlignment="1" applyProtection="1">
      <alignment horizontal="center" vertical="center"/>
    </xf>
    <xf numFmtId="167" fontId="3" fillId="0" borderId="29" xfId="1" applyNumberFormat="1" applyFont="1" applyBorder="1" applyAlignment="1" applyProtection="1">
      <alignment horizontal="center" vertical="center"/>
    </xf>
    <xf numFmtId="167" fontId="3" fillId="0" borderId="30" xfId="1" applyNumberFormat="1" applyFont="1" applyBorder="1" applyAlignment="1" applyProtection="1">
      <alignment horizontal="center" vertical="center"/>
    </xf>
    <xf numFmtId="167" fontId="3" fillId="0" borderId="31" xfId="1" applyNumberFormat="1" applyFont="1" applyBorder="1" applyAlignment="1" applyProtection="1">
      <alignment horizontal="center" vertical="center"/>
    </xf>
    <xf numFmtId="167" fontId="3" fillId="0" borderId="32" xfId="1" applyNumberFormat="1" applyFont="1" applyBorder="1" applyAlignment="1" applyProtection="1">
      <alignment horizontal="center" vertical="center"/>
    </xf>
    <xf numFmtId="167" fontId="3" fillId="0" borderId="33" xfId="1" applyNumberFormat="1" applyFont="1" applyBorder="1" applyAlignment="1" applyProtection="1">
      <alignment horizontal="center" vertical="center"/>
    </xf>
    <xf numFmtId="0" fontId="5" fillId="0" borderId="36" xfId="0" applyFont="1" applyBorder="1"/>
    <xf numFmtId="0" fontId="5" fillId="0" borderId="24" xfId="0" applyFont="1" applyBorder="1"/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22" xfId="0" applyFont="1" applyBorder="1"/>
    <xf numFmtId="0" fontId="4" fillId="0" borderId="0" xfId="0" applyFont="1" applyBorder="1"/>
    <xf numFmtId="0" fontId="5" fillId="0" borderId="38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42" xfId="0" applyFont="1" applyBorder="1"/>
    <xf numFmtId="0" fontId="7" fillId="3" borderId="3" xfId="3" applyFont="1" applyFill="1" applyBorder="1" applyAlignment="1" applyProtection="1">
      <alignment horizontal="center" vertical="center"/>
    </xf>
    <xf numFmtId="0" fontId="7" fillId="3" borderId="19" xfId="3" applyFont="1" applyFill="1" applyBorder="1" applyAlignment="1" applyProtection="1">
      <alignment horizontal="center" vertical="center"/>
    </xf>
    <xf numFmtId="0" fontId="1" fillId="0" borderId="0" xfId="5"/>
    <xf numFmtId="0" fontId="6" fillId="0" borderId="0" xfId="5" applyFont="1"/>
    <xf numFmtId="0" fontId="7" fillId="3" borderId="44" xfId="3" applyFont="1" applyFill="1" applyBorder="1" applyAlignment="1" applyProtection="1">
      <alignment horizontal="center" vertical="center"/>
    </xf>
    <xf numFmtId="0" fontId="7" fillId="3" borderId="59" xfId="3" applyFont="1" applyFill="1" applyBorder="1" applyAlignment="1" applyProtection="1">
      <alignment horizontal="center" vertical="center" wrapText="1"/>
    </xf>
    <xf numFmtId="0" fontId="7" fillId="3" borderId="60" xfId="3" applyFont="1" applyFill="1" applyBorder="1" applyAlignment="1" applyProtection="1">
      <alignment horizontal="center" vertical="center"/>
    </xf>
    <xf numFmtId="0" fontId="10" fillId="3" borderId="61" xfId="3" applyFont="1" applyFill="1" applyBorder="1" applyAlignment="1" applyProtection="1">
      <alignment horizontal="center" vertical="center"/>
    </xf>
    <xf numFmtId="0" fontId="7" fillId="3" borderId="39" xfId="3" applyFont="1" applyFill="1" applyBorder="1" applyAlignment="1" applyProtection="1">
      <alignment horizontal="center" vertical="center" wrapText="1"/>
    </xf>
    <xf numFmtId="0" fontId="7" fillId="3" borderId="48" xfId="3" applyFont="1" applyFill="1" applyBorder="1" applyAlignment="1" applyProtection="1">
      <alignment horizontal="center" vertical="center"/>
    </xf>
    <xf numFmtId="0" fontId="8" fillId="3" borderId="62" xfId="3" applyFont="1" applyFill="1" applyBorder="1" applyAlignment="1" applyProtection="1">
      <alignment horizontal="center" vertical="center"/>
    </xf>
    <xf numFmtId="0" fontId="8" fillId="3" borderId="63" xfId="3" applyFont="1" applyFill="1" applyBorder="1" applyAlignment="1" applyProtection="1">
      <alignment horizontal="center" vertical="center"/>
    </xf>
    <xf numFmtId="0" fontId="5" fillId="0" borderId="2" xfId="5" applyFont="1" applyBorder="1"/>
    <xf numFmtId="0" fontId="4" fillId="4" borderId="0" xfId="0" applyFont="1" applyFill="1"/>
    <xf numFmtId="0" fontId="3" fillId="0" borderId="73" xfId="0" applyFont="1" applyBorder="1" applyAlignment="1" applyProtection="1">
      <alignment vertical="center"/>
    </xf>
    <xf numFmtId="167" fontId="3" fillId="0" borderId="73" xfId="1" applyNumberFormat="1" applyFont="1" applyBorder="1" applyAlignment="1" applyProtection="1">
      <alignment horizontal="center" vertical="center"/>
    </xf>
    <xf numFmtId="167" fontId="3" fillId="0" borderId="71" xfId="1" applyNumberFormat="1" applyFont="1" applyBorder="1" applyAlignment="1" applyProtection="1">
      <alignment horizontal="center" vertical="center"/>
    </xf>
    <xf numFmtId="167" fontId="3" fillId="0" borderId="74" xfId="1" applyNumberFormat="1" applyFont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167" fontId="3" fillId="0" borderId="47" xfId="1" applyNumberFormat="1" applyFont="1" applyBorder="1" applyAlignment="1" applyProtection="1">
      <alignment horizontal="center" vertical="center"/>
    </xf>
    <xf numFmtId="0" fontId="3" fillId="0" borderId="0" xfId="0" applyFont="1"/>
    <xf numFmtId="0" fontId="15" fillId="0" borderId="36" xfId="0" applyFont="1" applyBorder="1"/>
    <xf numFmtId="0" fontId="5" fillId="0" borderId="76" xfId="0" applyFont="1" applyBorder="1"/>
    <xf numFmtId="0" fontId="4" fillId="0" borderId="78" xfId="0" applyFont="1" applyBorder="1"/>
    <xf numFmtId="0" fontId="5" fillId="0" borderId="79" xfId="0" applyFont="1" applyBorder="1"/>
    <xf numFmtId="0" fontId="4" fillId="0" borderId="78" xfId="0" applyFont="1" applyBorder="1" applyAlignment="1" applyProtection="1">
      <alignment horizontal="left" vertical="top"/>
    </xf>
    <xf numFmtId="0" fontId="5" fillId="0" borderId="80" xfId="0" applyFont="1" applyBorder="1"/>
    <xf numFmtId="0" fontId="5" fillId="0" borderId="81" xfId="0" applyFont="1" applyBorder="1"/>
    <xf numFmtId="167" fontId="3" fillId="0" borderId="84" xfId="1" applyNumberFormat="1" applyFont="1" applyBorder="1" applyAlignment="1" applyProtection="1">
      <alignment horizontal="center" vertical="center"/>
    </xf>
    <xf numFmtId="0" fontId="4" fillId="0" borderId="90" xfId="0" applyFont="1" applyBorder="1" applyAlignment="1" applyProtection="1">
      <alignment horizontal="left" vertical="top"/>
    </xf>
    <xf numFmtId="0" fontId="4" fillId="0" borderId="83" xfId="0" applyFont="1" applyBorder="1"/>
    <xf numFmtId="0" fontId="4" fillId="0" borderId="90" xfId="0" applyFont="1" applyBorder="1"/>
    <xf numFmtId="0" fontId="15" fillId="0" borderId="91" xfId="0" applyFont="1" applyBorder="1"/>
    <xf numFmtId="0" fontId="8" fillId="3" borderId="92" xfId="3" applyFont="1" applyFill="1" applyBorder="1" applyAlignment="1" applyProtection="1">
      <alignment horizontal="center" vertical="center"/>
    </xf>
    <xf numFmtId="0" fontId="8" fillId="3" borderId="93" xfId="3" applyFont="1" applyFill="1" applyBorder="1" applyAlignment="1" applyProtection="1">
      <alignment horizontal="center" vertical="center"/>
    </xf>
    <xf numFmtId="0" fontId="5" fillId="0" borderId="77" xfId="0" applyFont="1" applyBorder="1"/>
    <xf numFmtId="0" fontId="4" fillId="0" borderId="94" xfId="0" applyFont="1" applyBorder="1"/>
    <xf numFmtId="0" fontId="16" fillId="0" borderId="91" xfId="0" applyFont="1" applyBorder="1"/>
    <xf numFmtId="0" fontId="0" fillId="0" borderId="83" xfId="0" applyBorder="1"/>
    <xf numFmtId="0" fontId="3" fillId="0" borderId="0" xfId="0" applyFont="1" applyBorder="1"/>
    <xf numFmtId="0" fontId="3" fillId="0" borderId="90" xfId="0" applyFont="1" applyBorder="1"/>
    <xf numFmtId="0" fontId="3" fillId="0" borderId="78" xfId="0" applyFont="1" applyBorder="1"/>
    <xf numFmtId="0" fontId="5" fillId="0" borderId="30" xfId="0" applyFont="1" applyBorder="1"/>
    <xf numFmtId="0" fontId="12" fillId="0" borderId="95" xfId="3" applyFont="1" applyBorder="1" applyAlignment="1" applyProtection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0" fillId="0" borderId="37" xfId="0" applyBorder="1"/>
    <xf numFmtId="0" fontId="0" fillId="4" borderId="0" xfId="0" applyFill="1" applyBorder="1"/>
    <xf numFmtId="0" fontId="5" fillId="4" borderId="0" xfId="3" applyFont="1" applyFill="1" applyBorder="1" applyAlignment="1" applyProtection="1">
      <alignment horizontal="left"/>
    </xf>
    <xf numFmtId="0" fontId="0" fillId="5" borderId="25" xfId="0" applyFill="1" applyBorder="1"/>
    <xf numFmtId="0" fontId="0" fillId="5" borderId="97" xfId="0" applyFill="1" applyBorder="1"/>
    <xf numFmtId="0" fontId="0" fillId="5" borderId="25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97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3" fillId="5" borderId="96" xfId="3" applyFont="1" applyFill="1" applyBorder="1" applyAlignment="1" applyProtection="1">
      <alignment horizontal="center"/>
    </xf>
    <xf numFmtId="0" fontId="0" fillId="5" borderId="98" xfId="0" applyFill="1" applyBorder="1"/>
    <xf numFmtId="0" fontId="5" fillId="0" borderId="70" xfId="0" applyFont="1" applyBorder="1"/>
    <xf numFmtId="0" fontId="7" fillId="3" borderId="3" xfId="3" applyFont="1" applyFill="1" applyBorder="1" applyAlignment="1" applyProtection="1">
      <alignment horizontal="center" vertical="center"/>
    </xf>
    <xf numFmtId="0" fontId="7" fillId="3" borderId="19" xfId="3" applyFont="1" applyFill="1" applyBorder="1" applyAlignment="1" applyProtection="1">
      <alignment horizontal="center" vertical="center"/>
    </xf>
    <xf numFmtId="0" fontId="5" fillId="0" borderId="91" xfId="0" applyFont="1" applyBorder="1"/>
    <xf numFmtId="0" fontId="4" fillId="4" borderId="90" xfId="0" applyFont="1" applyFill="1" applyBorder="1"/>
    <xf numFmtId="0" fontId="0" fillId="0" borderId="103" xfId="0" applyBorder="1" applyAlignment="1">
      <alignment wrapText="1"/>
    </xf>
    <xf numFmtId="0" fontId="0" fillId="0" borderId="97" xfId="0" applyBorder="1" applyAlignment="1">
      <alignment shrinkToFit="1"/>
    </xf>
    <xf numFmtId="0" fontId="0" fillId="0" borderId="104" xfId="0" applyBorder="1" applyAlignment="1">
      <alignment wrapText="1"/>
    </xf>
    <xf numFmtId="0" fontId="0" fillId="0" borderId="104" xfId="0" applyBorder="1" applyAlignment="1">
      <alignment shrinkToFit="1"/>
    </xf>
    <xf numFmtId="0" fontId="5" fillId="0" borderId="106" xfId="0" applyFont="1" applyBorder="1"/>
    <xf numFmtId="0" fontId="15" fillId="0" borderId="107" xfId="0" applyFont="1" applyBorder="1"/>
    <xf numFmtId="0" fontId="5" fillId="0" borderId="39" xfId="0" applyFont="1" applyBorder="1"/>
    <xf numFmtId="0" fontId="5" fillId="0" borderId="108" xfId="0" applyFont="1" applyBorder="1"/>
    <xf numFmtId="0" fontId="0" fillId="0" borderId="95" xfId="0" applyBorder="1" applyAlignment="1">
      <alignment shrinkToFit="1"/>
    </xf>
    <xf numFmtId="0" fontId="5" fillId="0" borderId="111" xfId="0" applyFont="1" applyBorder="1"/>
    <xf numFmtId="0" fontId="0" fillId="0" borderId="112" xfId="0" applyBorder="1" applyAlignment="1">
      <alignment shrinkToFit="1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19" xfId="3" applyFont="1" applyFill="1" applyBorder="1" applyAlignment="1" applyProtection="1">
      <alignment horizontal="center" vertical="center"/>
    </xf>
    <xf numFmtId="0" fontId="0" fillId="0" borderId="22" xfId="0" applyBorder="1"/>
    <xf numFmtId="0" fontId="0" fillId="0" borderId="3" xfId="0" applyBorder="1"/>
    <xf numFmtId="167" fontId="3" fillId="0" borderId="105" xfId="1" applyNumberFormat="1" applyFont="1" applyBorder="1" applyAlignment="1" applyProtection="1">
      <alignment horizontal="center" vertical="center"/>
    </xf>
    <xf numFmtId="167" fontId="3" fillId="0" borderId="113" xfId="1" applyNumberFormat="1" applyFont="1" applyBorder="1" applyAlignment="1" applyProtection="1">
      <alignment horizontal="center" vertical="center"/>
    </xf>
    <xf numFmtId="167" fontId="3" fillId="0" borderId="24" xfId="1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3" fillId="0" borderId="42" xfId="0" applyFont="1" applyBorder="1" applyAlignment="1">
      <alignment horizontal="center" vertical="center"/>
    </xf>
    <xf numFmtId="167" fontId="3" fillId="0" borderId="97" xfId="1" applyNumberFormat="1" applyFont="1" applyBorder="1" applyAlignment="1" applyProtection="1">
      <alignment horizontal="center" vertical="center"/>
    </xf>
    <xf numFmtId="167" fontId="3" fillId="0" borderId="115" xfId="1" applyNumberFormat="1" applyFont="1" applyBorder="1" applyAlignment="1" applyProtection="1">
      <alignment horizontal="center" vertical="center"/>
    </xf>
    <xf numFmtId="0" fontId="0" fillId="0" borderId="114" xfId="0" applyBorder="1"/>
    <xf numFmtId="0" fontId="0" fillId="0" borderId="116" xfId="0" applyBorder="1"/>
    <xf numFmtId="167" fontId="3" fillId="0" borderId="99" xfId="1" applyNumberFormat="1" applyFont="1" applyBorder="1" applyAlignment="1" applyProtection="1">
      <alignment horizontal="center" vertical="center"/>
    </xf>
    <xf numFmtId="167" fontId="3" fillId="0" borderId="117" xfId="1" applyNumberFormat="1" applyFont="1" applyBorder="1" applyAlignment="1" applyProtection="1">
      <alignment horizontal="center" vertical="center"/>
    </xf>
    <xf numFmtId="0" fontId="3" fillId="0" borderId="118" xfId="0" applyFont="1" applyBorder="1" applyAlignment="1" applyProtection="1">
      <alignment vertical="center"/>
    </xf>
    <xf numFmtId="0" fontId="3" fillId="0" borderId="119" xfId="0" applyFont="1" applyBorder="1" applyAlignment="1" applyProtection="1">
      <alignment vertical="center"/>
    </xf>
    <xf numFmtId="166" fontId="3" fillId="0" borderId="122" xfId="0" applyNumberFormat="1" applyFont="1" applyBorder="1" applyAlignment="1" applyProtection="1">
      <alignment vertical="center"/>
    </xf>
    <xf numFmtId="166" fontId="3" fillId="0" borderId="120" xfId="0" applyNumberFormat="1" applyFont="1" applyBorder="1" applyAlignment="1" applyProtection="1">
      <alignment vertical="center"/>
    </xf>
    <xf numFmtId="0" fontId="5" fillId="0" borderId="37" xfId="0" applyFont="1" applyBorder="1"/>
    <xf numFmtId="167" fontId="3" fillId="0" borderId="10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3" fillId="0" borderId="10" xfId="0" applyFont="1" applyFill="1" applyBorder="1" applyAlignment="1" applyProtection="1">
      <alignment vertical="center"/>
    </xf>
    <xf numFmtId="167" fontId="3" fillId="0" borderId="29" xfId="1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3" fillId="0" borderId="129" xfId="0" applyFont="1" applyBorder="1" applyAlignment="1" applyProtection="1">
      <alignment vertical="center"/>
    </xf>
    <xf numFmtId="167" fontId="3" fillId="0" borderId="129" xfId="1" applyNumberFormat="1" applyFont="1" applyBorder="1" applyAlignment="1" applyProtection="1">
      <alignment horizontal="center" vertical="center"/>
    </xf>
    <xf numFmtId="167" fontId="3" fillId="0" borderId="130" xfId="1" applyNumberFormat="1" applyFont="1" applyBorder="1" applyAlignment="1" applyProtection="1">
      <alignment horizontal="center" vertical="center"/>
    </xf>
    <xf numFmtId="167" fontId="3" fillId="0" borderId="98" xfId="1" applyNumberFormat="1" applyFont="1" applyBorder="1" applyAlignment="1" applyProtection="1">
      <alignment horizontal="center" vertical="center"/>
    </xf>
    <xf numFmtId="167" fontId="3" fillId="0" borderId="103" xfId="1" applyNumberFormat="1" applyFont="1" applyBorder="1" applyAlignment="1" applyProtection="1">
      <alignment horizontal="center" vertical="center"/>
    </xf>
    <xf numFmtId="167" fontId="3" fillId="0" borderId="104" xfId="1" applyNumberFormat="1" applyFont="1" applyBorder="1" applyAlignment="1" applyProtection="1">
      <alignment horizontal="center" vertical="center"/>
    </xf>
    <xf numFmtId="167" fontId="3" fillId="0" borderId="131" xfId="1" applyNumberFormat="1" applyFont="1" applyBorder="1" applyAlignment="1" applyProtection="1">
      <alignment horizontal="center" vertical="center"/>
    </xf>
    <xf numFmtId="167" fontId="3" fillId="0" borderId="132" xfId="1" applyNumberFormat="1" applyFont="1" applyBorder="1" applyAlignment="1" applyProtection="1">
      <alignment horizontal="center" vertical="center"/>
    </xf>
    <xf numFmtId="0" fontId="3" fillId="0" borderId="102" xfId="0" applyFont="1" applyBorder="1"/>
    <xf numFmtId="0" fontId="3" fillId="0" borderId="27" xfId="0" applyFont="1" applyBorder="1"/>
    <xf numFmtId="164" fontId="9" fillId="2" borderId="0" xfId="4" applyNumberFormat="1" applyFont="1" applyFill="1" applyAlignment="1" applyProtection="1">
      <alignment horizontal="left" vertical="center"/>
    </xf>
    <xf numFmtId="0" fontId="9" fillId="5" borderId="0" xfId="0" applyFont="1" applyFill="1" applyAlignment="1">
      <alignment horizontal="left" vertical="center"/>
    </xf>
    <xf numFmtId="0" fontId="7" fillId="3" borderId="3" xfId="3" applyFont="1" applyFill="1" applyBorder="1" applyAlignment="1" applyProtection="1">
      <alignment horizontal="center" vertical="center"/>
    </xf>
    <xf numFmtId="0" fontId="7" fillId="3" borderId="19" xfId="3" applyFont="1" applyFill="1" applyBorder="1" applyAlignment="1" applyProtection="1">
      <alignment horizontal="center" vertical="center"/>
    </xf>
    <xf numFmtId="0" fontId="7" fillId="3" borderId="45" xfId="3" applyFont="1" applyFill="1" applyBorder="1" applyAlignment="1" applyProtection="1">
      <alignment horizontal="center" vertical="center"/>
    </xf>
    <xf numFmtId="0" fontId="7" fillId="3" borderId="123" xfId="3" applyFont="1" applyFill="1" applyBorder="1" applyAlignment="1" applyProtection="1">
      <alignment horizontal="center" vertical="center" wrapText="1"/>
    </xf>
    <xf numFmtId="0" fontId="7" fillId="3" borderId="87" xfId="3" applyFont="1" applyFill="1" applyBorder="1" applyAlignment="1" applyProtection="1">
      <alignment horizontal="center" vertical="center" wrapText="1"/>
    </xf>
    <xf numFmtId="0" fontId="7" fillId="3" borderId="124" xfId="3" applyFont="1" applyFill="1" applyBorder="1" applyAlignment="1" applyProtection="1">
      <alignment horizontal="center" vertical="center" wrapText="1"/>
    </xf>
    <xf numFmtId="164" fontId="7" fillId="3" borderId="4" xfId="2" applyFont="1" applyFill="1" applyBorder="1" applyAlignment="1" applyProtection="1">
      <alignment horizontal="center" vertical="center"/>
    </xf>
    <xf numFmtId="164" fontId="7" fillId="3" borderId="20" xfId="2" applyFont="1" applyFill="1" applyBorder="1" applyAlignment="1" applyProtection="1">
      <alignment horizontal="center" vertical="center"/>
    </xf>
    <xf numFmtId="164" fontId="7" fillId="3" borderId="21" xfId="2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center" vertical="center" wrapText="1"/>
    </xf>
    <xf numFmtId="0" fontId="8" fillId="3" borderId="19" xfId="3" applyFont="1" applyFill="1" applyBorder="1" applyAlignment="1" applyProtection="1">
      <alignment horizontal="center" vertical="center" wrapText="1"/>
    </xf>
    <xf numFmtId="0" fontId="8" fillId="3" borderId="45" xfId="3" applyFont="1" applyFill="1" applyBorder="1" applyAlignment="1" applyProtection="1">
      <alignment horizontal="center" vertical="center" wrapText="1"/>
    </xf>
    <xf numFmtId="0" fontId="11" fillId="3" borderId="3" xfId="3" applyFont="1" applyFill="1" applyBorder="1" applyAlignment="1" applyProtection="1">
      <alignment horizontal="center" vertical="center" wrapText="1"/>
    </xf>
    <xf numFmtId="0" fontId="11" fillId="3" borderId="19" xfId="3" applyFont="1" applyFill="1" applyBorder="1" applyAlignment="1" applyProtection="1">
      <alignment horizontal="center" vertical="center" wrapText="1"/>
    </xf>
    <xf numFmtId="0" fontId="11" fillId="3" borderId="45" xfId="3" applyFont="1" applyFill="1" applyBorder="1" applyAlignment="1" applyProtection="1">
      <alignment horizontal="center" vertical="center" wrapText="1"/>
    </xf>
    <xf numFmtId="0" fontId="4" fillId="0" borderId="125" xfId="6" applyFont="1" applyBorder="1" applyAlignment="1" applyProtection="1">
      <alignment horizontal="center" vertical="center"/>
    </xf>
    <xf numFmtId="0" fontId="4" fillId="0" borderId="34" xfId="6" applyFont="1" applyBorder="1" applyAlignment="1" applyProtection="1">
      <alignment horizontal="center" vertical="center"/>
    </xf>
    <xf numFmtId="0" fontId="4" fillId="0" borderId="52" xfId="6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top"/>
    </xf>
    <xf numFmtId="166" fontId="3" fillId="0" borderId="3" xfId="0" applyNumberFormat="1" applyFont="1" applyBorder="1" applyAlignment="1" applyProtection="1">
      <alignment horizontal="center" vertical="center"/>
    </xf>
    <xf numFmtId="166" fontId="3" fillId="0" borderId="54" xfId="0" applyNumberFormat="1" applyFont="1" applyBorder="1" applyAlignment="1" applyProtection="1">
      <alignment horizontal="center" vertical="center"/>
    </xf>
    <xf numFmtId="166" fontId="6" fillId="0" borderId="3" xfId="3" applyNumberFormat="1" applyFont="1" applyBorder="1" applyAlignment="1" applyProtection="1">
      <alignment horizontal="center" vertical="center"/>
    </xf>
    <xf numFmtId="166" fontId="6" fillId="0" borderId="19" xfId="3" applyNumberFormat="1" applyFont="1" applyBorder="1" applyAlignment="1" applyProtection="1">
      <alignment horizontal="center" vertical="center"/>
    </xf>
    <xf numFmtId="166" fontId="6" fillId="0" borderId="51" xfId="3" applyNumberFormat="1" applyFont="1" applyBorder="1" applyAlignment="1" applyProtection="1">
      <alignment horizontal="center" vertical="center"/>
    </xf>
    <xf numFmtId="0" fontId="3" fillId="0" borderId="118" xfId="0" applyFont="1" applyBorder="1" applyAlignment="1" applyProtection="1">
      <alignment horizontal="center" vertical="center"/>
    </xf>
    <xf numFmtId="0" fontId="3" fillId="0" borderId="119" xfId="0" applyFont="1" applyBorder="1" applyAlignment="1" applyProtection="1">
      <alignment horizontal="center" vertical="center"/>
    </xf>
    <xf numFmtId="0" fontId="3" fillId="0" borderId="121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4" fillId="0" borderId="46" xfId="6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top"/>
    </xf>
    <xf numFmtId="166" fontId="3" fillId="0" borderId="120" xfId="0" applyNumberFormat="1" applyFont="1" applyBorder="1" applyAlignment="1" applyProtection="1">
      <alignment horizontal="center" vertical="center"/>
    </xf>
    <xf numFmtId="166" fontId="3" fillId="0" borderId="122" xfId="0" applyNumberFormat="1" applyFont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21" xfId="0" applyFont="1" applyFill="1" applyBorder="1" applyAlignment="1" applyProtection="1">
      <alignment horizontal="center" vertical="center"/>
    </xf>
    <xf numFmtId="0" fontId="3" fillId="0" borderId="80" xfId="0" applyFont="1" applyFill="1" applyBorder="1" applyAlignment="1" applyProtection="1">
      <alignment horizontal="center" vertical="center"/>
    </xf>
    <xf numFmtId="0" fontId="4" fillId="0" borderId="43" xfId="6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3" borderId="65" xfId="3" applyFont="1" applyFill="1" applyBorder="1" applyAlignment="1" applyProtection="1">
      <alignment horizontal="center" vertical="center" wrapText="1"/>
    </xf>
    <xf numFmtId="0" fontId="7" fillId="3" borderId="67" xfId="3" applyFont="1" applyFill="1" applyBorder="1" applyAlignment="1" applyProtection="1">
      <alignment horizontal="center" vertical="center" wrapText="1"/>
    </xf>
    <xf numFmtId="0" fontId="7" fillId="3" borderId="69" xfId="3" applyFont="1" applyFill="1" applyBorder="1" applyAlignment="1" applyProtection="1">
      <alignment horizontal="center" vertical="center" wrapText="1"/>
    </xf>
    <xf numFmtId="164" fontId="7" fillId="3" borderId="126" xfId="2" applyFont="1" applyFill="1" applyBorder="1" applyAlignment="1" applyProtection="1">
      <alignment horizontal="center" vertical="center"/>
    </xf>
    <xf numFmtId="164" fontId="7" fillId="3" borderId="127" xfId="2" applyFont="1" applyFill="1" applyBorder="1" applyAlignment="1" applyProtection="1">
      <alignment horizontal="center" vertical="center"/>
    </xf>
    <xf numFmtId="164" fontId="7" fillId="3" borderId="128" xfId="2" applyFont="1" applyFill="1" applyBorder="1" applyAlignment="1" applyProtection="1">
      <alignment horizontal="center" vertical="center"/>
    </xf>
    <xf numFmtId="0" fontId="3" fillId="0" borderId="118" xfId="0" applyFont="1" applyFill="1" applyBorder="1" applyAlignment="1" applyProtection="1">
      <alignment horizontal="center" vertical="center"/>
    </xf>
    <xf numFmtId="0" fontId="3" fillId="0" borderId="119" xfId="0" applyFont="1" applyFill="1" applyBorder="1" applyAlignment="1" applyProtection="1">
      <alignment horizontal="center" vertical="center"/>
    </xf>
    <xf numFmtId="0" fontId="7" fillId="3" borderId="46" xfId="3" applyFont="1" applyFill="1" applyBorder="1" applyAlignment="1" applyProtection="1">
      <alignment horizontal="center" vertical="center" wrapText="1"/>
    </xf>
    <xf numFmtId="0" fontId="7" fillId="3" borderId="34" xfId="3" applyFont="1" applyFill="1" applyBorder="1" applyAlignment="1" applyProtection="1">
      <alignment horizontal="center" vertical="center" wrapText="1"/>
    </xf>
    <xf numFmtId="0" fontId="7" fillId="3" borderId="43" xfId="3" applyFont="1" applyFill="1" applyBorder="1" applyAlignment="1" applyProtection="1">
      <alignment horizontal="center" vertical="center" wrapText="1"/>
    </xf>
    <xf numFmtId="164" fontId="7" fillId="3" borderId="44" xfId="2" applyFont="1" applyFill="1" applyBorder="1" applyAlignment="1" applyProtection="1">
      <alignment horizontal="center" vertical="center"/>
    </xf>
    <xf numFmtId="164" fontId="7" fillId="3" borderId="47" xfId="2" applyFont="1" applyFill="1" applyBorder="1" applyAlignment="1" applyProtection="1">
      <alignment horizontal="center" vertical="center"/>
    </xf>
    <xf numFmtId="164" fontId="7" fillId="3" borderId="48" xfId="2" applyFont="1" applyFill="1" applyBorder="1" applyAlignment="1" applyProtection="1">
      <alignment horizontal="center" vertical="center"/>
    </xf>
    <xf numFmtId="0" fontId="4" fillId="0" borderId="55" xfId="0" applyFont="1" applyBorder="1" applyAlignment="1">
      <alignment vertical="top"/>
    </xf>
    <xf numFmtId="0" fontId="0" fillId="0" borderId="58" xfId="0" applyBorder="1" applyAlignment="1">
      <alignment vertical="top"/>
    </xf>
    <xf numFmtId="166" fontId="6" fillId="0" borderId="45" xfId="3" applyNumberFormat="1" applyFont="1" applyBorder="1" applyAlignment="1" applyProtection="1">
      <alignment horizontal="center" vertical="center"/>
    </xf>
    <xf numFmtId="166" fontId="3" fillId="0" borderId="75" xfId="0" applyNumberFormat="1" applyFont="1" applyBorder="1" applyAlignment="1" applyProtection="1">
      <alignment horizontal="center" vertical="center"/>
    </xf>
    <xf numFmtId="166" fontId="6" fillId="0" borderId="85" xfId="3" applyNumberFormat="1" applyFont="1" applyBorder="1" applyAlignment="1" applyProtection="1">
      <alignment horizontal="center" vertical="center"/>
    </xf>
    <xf numFmtId="166" fontId="6" fillId="0" borderId="87" xfId="3" applyNumberFormat="1" applyFont="1" applyBorder="1" applyAlignment="1" applyProtection="1">
      <alignment horizontal="center" vertical="center"/>
    </xf>
    <xf numFmtId="166" fontId="6" fillId="0" borderId="89" xfId="3" applyNumberFormat="1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top"/>
    </xf>
    <xf numFmtId="0" fontId="4" fillId="0" borderId="82" xfId="3" applyFont="1" applyBorder="1" applyAlignment="1" applyProtection="1">
      <alignment horizontal="center" vertical="center"/>
    </xf>
    <xf numFmtId="0" fontId="4" fillId="0" borderId="86" xfId="3" applyFont="1" applyBorder="1" applyAlignment="1" applyProtection="1">
      <alignment horizontal="center" vertical="center"/>
    </xf>
    <xf numFmtId="0" fontId="4" fillId="0" borderId="88" xfId="3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top"/>
    </xf>
    <xf numFmtId="166" fontId="3" fillId="0" borderId="19" xfId="0" applyNumberFormat="1" applyFont="1" applyBorder="1" applyAlignment="1" applyProtection="1">
      <alignment horizontal="center" vertical="center"/>
    </xf>
    <xf numFmtId="166" fontId="3" fillId="0" borderId="51" xfId="0" applyNumberFormat="1" applyFont="1" applyBorder="1" applyAlignment="1" applyProtection="1">
      <alignment horizontal="center" vertical="center"/>
    </xf>
    <xf numFmtId="0" fontId="4" fillId="0" borderId="46" xfId="3" applyFont="1" applyBorder="1" applyAlignment="1" applyProtection="1">
      <alignment horizontal="center" vertical="center"/>
    </xf>
    <xf numFmtId="0" fontId="4" fillId="0" borderId="34" xfId="3" applyFont="1" applyBorder="1" applyAlignment="1" applyProtection="1">
      <alignment horizontal="center" vertical="center"/>
    </xf>
    <xf numFmtId="0" fontId="4" fillId="0" borderId="52" xfId="3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08" xfId="0" applyFont="1" applyBorder="1" applyAlignment="1" applyProtection="1">
      <alignment horizontal="center" vertical="center"/>
    </xf>
    <xf numFmtId="0" fontId="4" fillId="0" borderId="109" xfId="0" applyFont="1" applyBorder="1" applyAlignment="1" applyProtection="1">
      <alignment horizontal="center" vertical="top"/>
    </xf>
    <xf numFmtId="0" fontId="4" fillId="0" borderId="110" xfId="0" applyFont="1" applyBorder="1" applyAlignment="1" applyProtection="1">
      <alignment horizontal="center" vertical="top"/>
    </xf>
    <xf numFmtId="0" fontId="4" fillId="0" borderId="95" xfId="0" applyFont="1" applyBorder="1" applyAlignment="1" applyProtection="1">
      <alignment horizontal="center" vertical="top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45" xfId="3" applyFont="1" applyFill="1" applyBorder="1" applyAlignment="1" applyProtection="1">
      <alignment horizontal="center" vertical="center"/>
    </xf>
    <xf numFmtId="0" fontId="8" fillId="3" borderId="19" xfId="3" applyFont="1" applyFill="1" applyBorder="1" applyAlignment="1" applyProtection="1">
      <alignment horizontal="center" vertical="center"/>
    </xf>
    <xf numFmtId="0" fontId="4" fillId="0" borderId="43" xfId="3" applyFont="1" applyBorder="1" applyAlignment="1" applyProtection="1">
      <alignment horizontal="center" vertical="center"/>
    </xf>
    <xf numFmtId="0" fontId="9" fillId="2" borderId="0" xfId="5" applyFont="1" applyFill="1" applyAlignment="1">
      <alignment horizontal="left" vertical="center"/>
    </xf>
    <xf numFmtId="167" fontId="3" fillId="0" borderId="3" xfId="1" applyNumberFormat="1" applyFont="1" applyBorder="1" applyAlignment="1" applyProtection="1">
      <alignment horizontal="center" vertical="center"/>
    </xf>
    <xf numFmtId="167" fontId="3" fillId="0" borderId="19" xfId="1" applyNumberFormat="1" applyFont="1" applyBorder="1" applyAlignment="1" applyProtection="1">
      <alignment horizontal="center" vertical="center"/>
    </xf>
    <xf numFmtId="167" fontId="3" fillId="0" borderId="45" xfId="1" applyNumberFormat="1" applyFont="1" applyBorder="1" applyAlignment="1" applyProtection="1">
      <alignment horizontal="center" vertical="center"/>
    </xf>
    <xf numFmtId="167" fontId="3" fillId="0" borderId="49" xfId="1" applyNumberFormat="1" applyFont="1" applyBorder="1" applyAlignment="1" applyProtection="1">
      <alignment horizontal="center" vertical="center"/>
    </xf>
    <xf numFmtId="167" fontId="3" fillId="0" borderId="35" xfId="1" applyNumberFormat="1" applyFont="1" applyBorder="1" applyAlignment="1" applyProtection="1">
      <alignment horizontal="center" vertical="center"/>
    </xf>
    <xf numFmtId="167" fontId="3" fillId="0" borderId="50" xfId="1" applyNumberFormat="1" applyFont="1" applyBorder="1" applyAlignment="1" applyProtection="1">
      <alignment horizontal="center" vertical="center"/>
    </xf>
    <xf numFmtId="167" fontId="3" fillId="0" borderId="64" xfId="1" applyNumberFormat="1" applyFont="1" applyBorder="1" applyAlignment="1" applyProtection="1">
      <alignment horizontal="center" vertical="center"/>
    </xf>
    <xf numFmtId="167" fontId="3" fillId="0" borderId="66" xfId="1" applyNumberFormat="1" applyFont="1" applyBorder="1" applyAlignment="1" applyProtection="1">
      <alignment horizontal="center" vertical="center"/>
    </xf>
    <xf numFmtId="167" fontId="3" fillId="0" borderId="68" xfId="1" applyNumberFormat="1" applyFont="1" applyBorder="1" applyAlignment="1" applyProtection="1">
      <alignment horizontal="center" vertical="center"/>
    </xf>
    <xf numFmtId="167" fontId="3" fillId="0" borderId="46" xfId="1" applyNumberFormat="1" applyFont="1" applyBorder="1" applyAlignment="1" applyProtection="1">
      <alignment horizontal="center" vertical="center"/>
    </xf>
    <xf numFmtId="167" fontId="3" fillId="0" borderId="34" xfId="1" applyNumberFormat="1" applyFont="1" applyBorder="1" applyAlignment="1" applyProtection="1">
      <alignment horizontal="center" vertical="center"/>
    </xf>
    <xf numFmtId="167" fontId="3" fillId="0" borderId="43" xfId="1" applyNumberFormat="1" applyFont="1" applyBorder="1" applyAlignment="1" applyProtection="1">
      <alignment horizontal="center" vertical="center"/>
    </xf>
    <xf numFmtId="167" fontId="3" fillId="0" borderId="44" xfId="1" applyNumberFormat="1" applyFont="1" applyBorder="1" applyAlignment="1" applyProtection="1">
      <alignment horizontal="center" vertical="center"/>
    </xf>
    <xf numFmtId="167" fontId="3" fillId="0" borderId="47" xfId="1" applyNumberFormat="1" applyFont="1" applyBorder="1" applyAlignment="1" applyProtection="1">
      <alignment horizontal="center" vertical="center"/>
    </xf>
    <xf numFmtId="167" fontId="3" fillId="0" borderId="48" xfId="1" applyNumberFormat="1" applyFont="1" applyBorder="1" applyAlignment="1" applyProtection="1">
      <alignment horizontal="center" vertical="center"/>
    </xf>
    <xf numFmtId="0" fontId="4" fillId="0" borderId="49" xfId="5" applyFont="1" applyBorder="1" applyAlignment="1" applyProtection="1">
      <alignment horizontal="center" vertical="center"/>
    </xf>
    <xf numFmtId="0" fontId="4" fillId="0" borderId="35" xfId="5" applyFont="1" applyBorder="1" applyAlignment="1" applyProtection="1">
      <alignment horizontal="center" vertical="center"/>
    </xf>
    <xf numFmtId="0" fontId="4" fillId="0" borderId="50" xfId="5" applyFont="1" applyBorder="1" applyAlignment="1" applyProtection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164" fontId="3" fillId="0" borderId="27" xfId="2" applyFont="1" applyBorder="1" applyAlignment="1" applyProtection="1">
      <alignment horizontal="center" vertical="center"/>
    </xf>
    <xf numFmtId="164" fontId="3" fillId="0" borderId="30" xfId="2" applyFont="1" applyBorder="1" applyAlignment="1" applyProtection="1">
      <alignment horizontal="center" vertical="center"/>
    </xf>
    <xf numFmtId="167" fontId="3" fillId="0" borderId="65" xfId="1" applyNumberFormat="1" applyFont="1" applyBorder="1" applyAlignment="1" applyProtection="1">
      <alignment horizontal="center" vertical="center"/>
    </xf>
    <xf numFmtId="167" fontId="3" fillId="0" borderId="67" xfId="1" applyNumberFormat="1" applyFont="1" applyBorder="1" applyAlignment="1" applyProtection="1">
      <alignment horizontal="center" vertical="center"/>
    </xf>
    <xf numFmtId="167" fontId="3" fillId="0" borderId="69" xfId="1" applyNumberFormat="1" applyFont="1" applyBorder="1" applyAlignment="1" applyProtection="1">
      <alignment horizontal="center" vertical="center"/>
    </xf>
    <xf numFmtId="0" fontId="13" fillId="0" borderId="0" xfId="3" applyFont="1" applyAlignment="1" applyProtection="1">
      <alignment horizontal="center"/>
    </xf>
    <xf numFmtId="0" fontId="3" fillId="2" borderId="133" xfId="3" applyFont="1" applyFill="1" applyBorder="1" applyAlignment="1" applyProtection="1">
      <alignment horizontal="center"/>
    </xf>
    <xf numFmtId="0" fontId="1" fillId="2" borderId="133" xfId="5" applyFill="1" applyBorder="1"/>
    <xf numFmtId="0" fontId="3" fillId="2" borderId="134" xfId="3" applyFont="1" applyFill="1" applyBorder="1" applyAlignment="1" applyProtection="1">
      <alignment horizontal="center"/>
    </xf>
    <xf numFmtId="0" fontId="1" fillId="2" borderId="134" xfId="5" applyFill="1" applyBorder="1"/>
    <xf numFmtId="0" fontId="5" fillId="2" borderId="134" xfId="3" applyFont="1" applyFill="1" applyBorder="1" applyAlignment="1" applyProtection="1">
      <alignment horizontal="left"/>
    </xf>
    <xf numFmtId="0" fontId="4" fillId="0" borderId="1" xfId="5" applyFont="1" applyBorder="1" applyAlignment="1" applyProtection="1">
      <alignment horizontal="left" vertical="top"/>
    </xf>
    <xf numFmtId="0" fontId="5" fillId="0" borderId="0" xfId="5" applyFont="1"/>
    <xf numFmtId="0" fontId="4" fillId="0" borderId="66" xfId="5" applyFont="1" applyBorder="1" applyAlignment="1" applyProtection="1">
      <alignment horizontal="center" vertical="center"/>
    </xf>
    <xf numFmtId="0" fontId="4" fillId="0" borderId="68" xfId="5" applyFont="1" applyBorder="1" applyAlignment="1" applyProtection="1">
      <alignment horizontal="center" vertical="center"/>
    </xf>
    <xf numFmtId="0" fontId="4" fillId="0" borderId="22" xfId="5" applyFont="1" applyBorder="1" applyAlignment="1" applyProtection="1">
      <alignment horizontal="left" vertical="top"/>
    </xf>
    <xf numFmtId="0" fontId="4" fillId="0" borderId="53" xfId="5" applyFont="1" applyBorder="1" applyAlignment="1" applyProtection="1">
      <alignment horizontal="center" vertical="center"/>
    </xf>
    <xf numFmtId="0" fontId="5" fillId="0" borderId="6" xfId="5" applyFont="1" applyBorder="1"/>
    <xf numFmtId="167" fontId="3" fillId="0" borderId="22" xfId="1" applyNumberFormat="1" applyFont="1" applyBorder="1" applyAlignment="1" applyProtection="1">
      <alignment horizontal="center" vertical="center"/>
    </xf>
    <xf numFmtId="167" fontId="3" fillId="0" borderId="4" xfId="1" applyNumberFormat="1" applyFont="1" applyBorder="1" applyAlignment="1" applyProtection="1">
      <alignment horizontal="center" vertical="center"/>
    </xf>
    <xf numFmtId="167" fontId="3" fillId="0" borderId="0" xfId="1" applyNumberFormat="1" applyFont="1" applyBorder="1" applyAlignment="1" applyProtection="1">
      <alignment horizontal="center" vertical="center"/>
    </xf>
    <xf numFmtId="167" fontId="3" fillId="0" borderId="20" xfId="1" applyNumberFormat="1" applyFont="1" applyBorder="1" applyAlignment="1" applyProtection="1">
      <alignment horizontal="center" vertical="center"/>
    </xf>
    <xf numFmtId="0" fontId="5" fillId="0" borderId="70" xfId="5" applyFont="1" applyBorder="1"/>
    <xf numFmtId="167" fontId="3" fillId="0" borderId="135" xfId="1" applyNumberFormat="1" applyFont="1" applyBorder="1" applyAlignment="1" applyProtection="1">
      <alignment horizontal="center" vertical="center"/>
    </xf>
    <xf numFmtId="167" fontId="3" fillId="0" borderId="80" xfId="1" applyNumberFormat="1" applyFont="1" applyBorder="1" applyAlignment="1" applyProtection="1">
      <alignment horizontal="center" vertical="center"/>
    </xf>
    <xf numFmtId="167" fontId="3" fillId="0" borderId="122" xfId="1" applyNumberFormat="1" applyFont="1" applyBorder="1" applyAlignment="1" applyProtection="1">
      <alignment horizontal="center" vertical="center"/>
    </xf>
    <xf numFmtId="0" fontId="5" fillId="0" borderId="79" xfId="5" applyFont="1" applyBorder="1"/>
    <xf numFmtId="0" fontId="4" fillId="4" borderId="102" xfId="0" applyFont="1" applyFill="1" applyBorder="1"/>
    <xf numFmtId="0" fontId="4" fillId="4" borderId="136" xfId="0" applyFont="1" applyFill="1" applyBorder="1"/>
    <xf numFmtId="0" fontId="4" fillId="0" borderId="137" xfId="5" applyFont="1" applyBorder="1" applyAlignment="1" applyProtection="1">
      <alignment horizontal="left" vertical="top"/>
    </xf>
  </cellXfs>
  <cellStyles count="8">
    <cellStyle name="Comma" xfId="1" builtinId="3"/>
    <cellStyle name="Currency" xfId="2" builtinId="4"/>
    <cellStyle name="Currency_IND Detail 1and2 ranked" xfId="4"/>
    <cellStyle name="Excel Built-in Normal" xfId="7"/>
    <cellStyle name="Normal" xfId="0" builtinId="0"/>
    <cellStyle name="Normal 2" xfId="5"/>
    <cellStyle name="Normal_Sheet1" xfId="3"/>
    <cellStyle name="Normal_Sheet1_IND Detail 1and2 ranked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1295400</xdr:colOff>
      <xdr:row>2</xdr:row>
      <xdr:rowOff>114300</xdr:rowOff>
    </xdr:to>
    <xdr:pic>
      <xdr:nvPicPr>
        <xdr:cNvPr id="2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1295400</xdr:colOff>
      <xdr:row>2</xdr:row>
      <xdr:rowOff>114300</xdr:rowOff>
    </xdr:to>
    <xdr:pic>
      <xdr:nvPicPr>
        <xdr:cNvPr id="2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1295400</xdr:colOff>
      <xdr:row>2</xdr:row>
      <xdr:rowOff>114300</xdr:rowOff>
    </xdr:to>
    <xdr:pic>
      <xdr:nvPicPr>
        <xdr:cNvPr id="2049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1295400</xdr:colOff>
      <xdr:row>2</xdr:row>
      <xdr:rowOff>114300</xdr:rowOff>
    </xdr:to>
    <xdr:pic>
      <xdr:nvPicPr>
        <xdr:cNvPr id="4097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097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1295400</xdr:colOff>
      <xdr:row>2</xdr:row>
      <xdr:rowOff>114300</xdr:rowOff>
    </xdr:to>
    <xdr:pic>
      <xdr:nvPicPr>
        <xdr:cNvPr id="6145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1295400</xdr:colOff>
      <xdr:row>2</xdr:row>
      <xdr:rowOff>114300</xdr:rowOff>
    </xdr:to>
    <xdr:pic>
      <xdr:nvPicPr>
        <xdr:cNvPr id="2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1295400</xdr:colOff>
      <xdr:row>2</xdr:row>
      <xdr:rowOff>114300</xdr:rowOff>
    </xdr:to>
    <xdr:pic>
      <xdr:nvPicPr>
        <xdr:cNvPr id="10241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1295400</xdr:colOff>
      <xdr:row>2</xdr:row>
      <xdr:rowOff>114300</xdr:rowOff>
    </xdr:to>
    <xdr:pic>
      <xdr:nvPicPr>
        <xdr:cNvPr id="2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1295400</xdr:colOff>
      <xdr:row>2</xdr:row>
      <xdr:rowOff>114300</xdr:rowOff>
    </xdr:to>
    <xdr:pic>
      <xdr:nvPicPr>
        <xdr:cNvPr id="12289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1295400</xdr:colOff>
      <xdr:row>2</xdr:row>
      <xdr:rowOff>114300</xdr:rowOff>
    </xdr:to>
    <xdr:pic>
      <xdr:nvPicPr>
        <xdr:cNvPr id="2" name="Picture 2" descr="New FEI Log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7" zoomScale="140" zoomScaleNormal="140" workbookViewId="0">
      <selection activeCell="H22" activeCellId="53" sqref="H15 H15 E17:L17 H15 H15 G15 H15 G15 F15 G15 H15 I15 G20 E17:L17 H20 G20 E15:L21 G20 E21:L21 D20 D20 D18:D19 G20 D18:D19 D22 D21 B21 B19 D21:D22 D20 D18:D19 D18:D19 F22 G23 G22 F20 E20 E21:L21 D22:D23 E22 B22 B22 B23 B22:B23 B19:B20 B20 B18:C21 C18:C21 C18:C21 C22:C23 C18:C21 C18:C21 C18:C21 H22"/>
    </sheetView>
  </sheetViews>
  <sheetFormatPr defaultColWidth="8.796875" defaultRowHeight="14.25" x14ac:dyDescent="0.2"/>
  <cols>
    <col min="1" max="1" width="4.296875" customWidth="1"/>
    <col min="2" max="2" width="20.19921875" customWidth="1"/>
    <col min="3" max="3" width="4.69921875" customWidth="1"/>
    <col min="4" max="4" width="14.5" customWidth="1"/>
    <col min="5" max="5" width="7.8984375" customWidth="1"/>
    <col min="6" max="6" width="6.3984375" customWidth="1"/>
    <col min="7" max="7" width="9" customWidth="1"/>
    <col min="8" max="9" width="7.09765625" customWidth="1"/>
    <col min="10" max="10" width="6.3984375" customWidth="1"/>
    <col min="11" max="12" width="6.5" customWidth="1"/>
    <col min="13" max="13" width="6.296875" customWidth="1"/>
    <col min="14" max="14" width="7.3984375" customWidth="1"/>
    <col min="15" max="15" width="9.296875" customWidth="1"/>
  </cols>
  <sheetData>
    <row r="1" spans="1:14" ht="28.5" customHeight="1" x14ac:dyDescent="0.2">
      <c r="C1" s="5" t="s">
        <v>104</v>
      </c>
      <c r="G1" s="92" t="s">
        <v>1</v>
      </c>
      <c r="H1" s="93" t="s">
        <v>129</v>
      </c>
      <c r="I1" s="94" t="s">
        <v>130</v>
      </c>
      <c r="J1" s="97"/>
    </row>
    <row r="2" spans="1:14" x14ac:dyDescent="0.2">
      <c r="G2" s="108" t="s">
        <v>138</v>
      </c>
      <c r="H2" s="105" t="s">
        <v>137</v>
      </c>
      <c r="I2" s="106" t="s">
        <v>136</v>
      </c>
      <c r="J2" s="98"/>
      <c r="K2" s="98"/>
      <c r="L2" s="98"/>
    </row>
    <row r="3" spans="1:14" x14ac:dyDescent="0.2">
      <c r="B3" s="1"/>
      <c r="G3" s="108" t="s">
        <v>24</v>
      </c>
      <c r="H3" s="106" t="s">
        <v>134</v>
      </c>
      <c r="I3" s="105" t="s">
        <v>137</v>
      </c>
      <c r="J3" s="98"/>
      <c r="K3" s="98"/>
      <c r="L3" s="99"/>
    </row>
    <row r="4" spans="1:14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7" t="s">
        <v>135</v>
      </c>
      <c r="J4" s="98"/>
      <c r="K4" s="98"/>
      <c r="L4" s="99"/>
    </row>
    <row r="5" spans="1:14" x14ac:dyDescent="0.2">
      <c r="B5" s="1"/>
      <c r="G5" s="108" t="s">
        <v>133</v>
      </c>
      <c r="H5" s="107" t="s">
        <v>135</v>
      </c>
      <c r="I5" s="106" t="s">
        <v>134</v>
      </c>
      <c r="J5" s="98"/>
      <c r="K5" s="98"/>
      <c r="L5" s="99"/>
    </row>
    <row r="6" spans="1:14" ht="15" x14ac:dyDescent="0.2">
      <c r="A6" s="162" t="s">
        <v>25</v>
      </c>
      <c r="B6" s="162"/>
      <c r="C6" s="162"/>
      <c r="D6" s="162"/>
      <c r="E6" s="162"/>
      <c r="G6" s="108">
        <v>5</v>
      </c>
      <c r="H6" s="101"/>
      <c r="I6" s="100"/>
      <c r="J6" s="98"/>
      <c r="K6" s="98"/>
      <c r="L6" s="99"/>
    </row>
    <row r="7" spans="1:14" x14ac:dyDescent="0.2">
      <c r="B7" s="2"/>
      <c r="G7" s="108">
        <v>6</v>
      </c>
      <c r="H7" s="100"/>
      <c r="I7" s="109"/>
      <c r="J7" s="98"/>
      <c r="K7" s="98"/>
      <c r="L7" s="9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2"/>
    </row>
    <row r="9" spans="1:14" ht="14.25" customHeight="1" thickBot="1" x14ac:dyDescent="0.25">
      <c r="A9" s="163" t="s">
        <v>3</v>
      </c>
      <c r="B9" s="163" t="s">
        <v>5</v>
      </c>
      <c r="C9" s="166" t="s">
        <v>0</v>
      </c>
      <c r="D9" s="169" t="s">
        <v>6</v>
      </c>
      <c r="E9" s="22"/>
      <c r="F9" s="6" t="s">
        <v>9</v>
      </c>
      <c r="G9" s="6" t="s">
        <v>10</v>
      </c>
      <c r="H9" s="6" t="s">
        <v>11</v>
      </c>
      <c r="I9" s="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x14ac:dyDescent="0.2">
      <c r="A10" s="164"/>
      <c r="B10" s="164"/>
      <c r="C10" s="167"/>
      <c r="D10" s="170"/>
      <c r="E10" s="14" t="s">
        <v>8</v>
      </c>
      <c r="F10" s="14" t="s">
        <v>13</v>
      </c>
      <c r="G10" s="15" t="s">
        <v>14</v>
      </c>
      <c r="H10" s="15" t="s">
        <v>14</v>
      </c>
      <c r="I10" s="15" t="s">
        <v>14</v>
      </c>
      <c r="J10" s="23" t="s">
        <v>21</v>
      </c>
      <c r="K10" s="23"/>
      <c r="L10" s="173"/>
      <c r="M10" s="173"/>
      <c r="N10" s="176"/>
    </row>
    <row r="11" spans="1:14" ht="15" thickBot="1" x14ac:dyDescent="0.25">
      <c r="A11" s="164"/>
      <c r="B11" s="164"/>
      <c r="C11" s="167"/>
      <c r="D11" s="170"/>
      <c r="E11" s="16" t="s">
        <v>2</v>
      </c>
      <c r="F11" s="16" t="s">
        <v>13</v>
      </c>
      <c r="G11" s="17" t="s">
        <v>15</v>
      </c>
      <c r="H11" s="17" t="s">
        <v>16</v>
      </c>
      <c r="I11" s="17" t="s">
        <v>15</v>
      </c>
      <c r="J11" s="23" t="s">
        <v>22</v>
      </c>
      <c r="K11" s="23" t="s">
        <v>20</v>
      </c>
      <c r="L11" s="173"/>
      <c r="M11" s="173"/>
      <c r="N11" s="176"/>
    </row>
    <row r="12" spans="1:14" x14ac:dyDescent="0.2">
      <c r="A12" s="164"/>
      <c r="B12" s="163" t="s">
        <v>4</v>
      </c>
      <c r="C12" s="167"/>
      <c r="D12" s="170"/>
      <c r="E12" s="16" t="s">
        <v>8</v>
      </c>
      <c r="F12" s="16" t="s">
        <v>13</v>
      </c>
      <c r="G12" s="17" t="s">
        <v>14</v>
      </c>
      <c r="H12" s="17" t="s">
        <v>14</v>
      </c>
      <c r="I12" s="17" t="s">
        <v>14</v>
      </c>
      <c r="J12" s="23" t="s">
        <v>23</v>
      </c>
      <c r="K12" s="23"/>
      <c r="L12" s="173"/>
      <c r="M12" s="173"/>
      <c r="N12" s="176"/>
    </row>
    <row r="13" spans="1:14" ht="15" thickBot="1" x14ac:dyDescent="0.25">
      <c r="A13" s="165"/>
      <c r="B13" s="165"/>
      <c r="C13" s="168"/>
      <c r="D13" s="171"/>
      <c r="E13" s="18" t="s">
        <v>2</v>
      </c>
      <c r="F13" s="18" t="s">
        <v>13</v>
      </c>
      <c r="G13" s="19" t="s">
        <v>15</v>
      </c>
      <c r="H13" s="19" t="s">
        <v>16</v>
      </c>
      <c r="I13" s="19" t="s">
        <v>15</v>
      </c>
      <c r="J13" s="24"/>
      <c r="K13" s="24"/>
      <c r="L13" s="174"/>
      <c r="M13" s="174"/>
      <c r="N13" s="177"/>
    </row>
    <row r="14" spans="1:14" x14ac:dyDescent="0.2">
      <c r="A14" s="194">
        <v>1</v>
      </c>
      <c r="B14" s="38" t="s">
        <v>71</v>
      </c>
      <c r="C14" s="182" t="s">
        <v>26</v>
      </c>
      <c r="D14" s="195" t="s">
        <v>70</v>
      </c>
      <c r="E14" s="8" t="s">
        <v>8</v>
      </c>
      <c r="F14" s="11">
        <v>6.8150000000000004</v>
      </c>
      <c r="G14" s="11">
        <v>6.2430000000000003</v>
      </c>
      <c r="H14" s="11">
        <v>6.2569999999999997</v>
      </c>
      <c r="I14" s="11">
        <v>6.2430000000000003</v>
      </c>
      <c r="J14" s="31">
        <f>ROUND(SUM(F14:I14)/4,3)</f>
        <v>6.39</v>
      </c>
      <c r="K14" s="27"/>
      <c r="L14" s="11">
        <f>ROUND(SUM(F14:I14)/4,3)</f>
        <v>6.39</v>
      </c>
      <c r="M14" s="185">
        <f>ROUND(SUM(L14:L15)/2,3)</f>
        <v>6.7270000000000003</v>
      </c>
      <c r="N14" s="187">
        <f>ROUND((M14)/1,3)</f>
        <v>6.7270000000000003</v>
      </c>
    </row>
    <row r="15" spans="1:14" ht="15" thickBot="1" x14ac:dyDescent="0.25">
      <c r="A15" s="179"/>
      <c r="B15" s="35" t="s">
        <v>85</v>
      </c>
      <c r="C15" s="182"/>
      <c r="D15" s="184"/>
      <c r="E15" s="10" t="s">
        <v>2</v>
      </c>
      <c r="F15" s="12">
        <v>7.375</v>
      </c>
      <c r="G15" s="12">
        <v>8.0909999999999993</v>
      </c>
      <c r="H15" s="12">
        <v>4.7850000000000001</v>
      </c>
      <c r="I15" s="12">
        <v>8</v>
      </c>
      <c r="J15" s="31">
        <f>ROUND(SUM(F15:I15)/4,3)</f>
        <v>7.0629999999999997</v>
      </c>
      <c r="K15" s="30"/>
      <c r="L15" s="12">
        <f>J15-K15</f>
        <v>7.0629999999999997</v>
      </c>
      <c r="M15" s="186"/>
      <c r="N15" s="188"/>
    </row>
    <row r="16" spans="1:14" x14ac:dyDescent="0.2">
      <c r="A16" s="179"/>
      <c r="B16" s="38" t="s">
        <v>34</v>
      </c>
      <c r="C16" s="182"/>
      <c r="D16" s="7"/>
      <c r="E16" s="190"/>
      <c r="F16" s="191"/>
      <c r="G16" s="191"/>
      <c r="H16" s="191"/>
      <c r="I16" s="191"/>
      <c r="J16" s="191"/>
      <c r="K16" s="191"/>
      <c r="L16" s="191"/>
      <c r="M16" s="144"/>
      <c r="N16" s="188"/>
    </row>
    <row r="17" spans="1:14" ht="15" thickBot="1" x14ac:dyDescent="0.25">
      <c r="A17" s="180"/>
      <c r="B17" s="110" t="s">
        <v>87</v>
      </c>
      <c r="C17" s="183"/>
      <c r="D17" s="76" t="s">
        <v>36</v>
      </c>
      <c r="E17" s="192"/>
      <c r="F17" s="193"/>
      <c r="G17" s="193"/>
      <c r="H17" s="193"/>
      <c r="I17" s="193"/>
      <c r="J17" s="193"/>
      <c r="K17" s="193"/>
      <c r="L17" s="193"/>
      <c r="M17" s="143"/>
      <c r="N17" s="189"/>
    </row>
    <row r="18" spans="1:14" ht="15" thickTop="1" x14ac:dyDescent="0.2">
      <c r="A18" s="178">
        <v>2</v>
      </c>
      <c r="B18" s="38" t="s">
        <v>60</v>
      </c>
      <c r="C18" s="181" t="s">
        <v>26</v>
      </c>
      <c r="D18" s="184" t="s">
        <v>61</v>
      </c>
      <c r="E18" s="8" t="s">
        <v>8</v>
      </c>
      <c r="F18" s="11">
        <v>5.6349999999999998</v>
      </c>
      <c r="G18" s="11">
        <v>4.6289999999999996</v>
      </c>
      <c r="H18" s="11">
        <v>5.657</v>
      </c>
      <c r="I18" s="11">
        <v>3.9140000000000001</v>
      </c>
      <c r="J18" s="31">
        <f t="shared" ref="J18:J19" si="0">ROUND(SUM(F18:I18)/4,3)</f>
        <v>4.9589999999999996</v>
      </c>
      <c r="K18" s="27"/>
      <c r="L18" s="11">
        <f>ROUND(SUM(F18:I18)/4,3)</f>
        <v>4.9589999999999996</v>
      </c>
      <c r="M18" s="185">
        <f>ROUND(SUM(L18:L19)/2,3)</f>
        <v>5.391</v>
      </c>
      <c r="N18" s="187">
        <f>ROUND((M18)/1,3)</f>
        <v>5.391</v>
      </c>
    </row>
    <row r="19" spans="1:14" ht="15" thickBot="1" x14ac:dyDescent="0.25">
      <c r="A19" s="179"/>
      <c r="B19" s="35" t="s">
        <v>84</v>
      </c>
      <c r="C19" s="182"/>
      <c r="D19" s="184"/>
      <c r="E19" s="10" t="s">
        <v>2</v>
      </c>
      <c r="F19" s="12">
        <v>5.9</v>
      </c>
      <c r="G19" s="12">
        <v>5.7779999999999996</v>
      </c>
      <c r="H19" s="12">
        <v>5.39</v>
      </c>
      <c r="I19" s="12">
        <v>6.2220000000000004</v>
      </c>
      <c r="J19" s="30">
        <f t="shared" si="0"/>
        <v>5.8230000000000004</v>
      </c>
      <c r="K19" s="30"/>
      <c r="L19" s="12">
        <f>J19-K19</f>
        <v>5.8230000000000004</v>
      </c>
      <c r="M19" s="186"/>
      <c r="N19" s="188"/>
    </row>
    <row r="20" spans="1:14" x14ac:dyDescent="0.2">
      <c r="A20" s="179"/>
      <c r="B20" s="38" t="s">
        <v>62</v>
      </c>
      <c r="C20" s="182"/>
      <c r="D20" s="7"/>
      <c r="E20" s="141"/>
      <c r="F20" s="142"/>
      <c r="G20" s="142"/>
      <c r="H20" s="142"/>
      <c r="I20" s="142"/>
      <c r="J20" s="142"/>
      <c r="K20" s="142"/>
      <c r="L20" s="142"/>
      <c r="M20" s="144"/>
      <c r="N20" s="188"/>
    </row>
    <row r="21" spans="1:14" ht="15" thickBot="1" x14ac:dyDescent="0.25">
      <c r="A21" s="180"/>
      <c r="B21" s="145" t="s">
        <v>87</v>
      </c>
      <c r="C21" s="183"/>
      <c r="D21" s="37" t="s">
        <v>86</v>
      </c>
      <c r="E21" s="192"/>
      <c r="F21" s="193"/>
      <c r="G21" s="193"/>
      <c r="H21" s="193"/>
      <c r="I21" s="193"/>
      <c r="J21" s="193"/>
      <c r="K21" s="193"/>
      <c r="L21" s="193"/>
      <c r="M21" s="143"/>
      <c r="N21" s="189"/>
    </row>
    <row r="22" spans="1:14" ht="15" thickTop="1" x14ac:dyDescent="0.2">
      <c r="B22" s="87"/>
      <c r="D22" s="87"/>
    </row>
  </sheetData>
  <mergeCells count="23">
    <mergeCell ref="N14:N17"/>
    <mergeCell ref="L9:L13"/>
    <mergeCell ref="M9:M13"/>
    <mergeCell ref="N9:N13"/>
    <mergeCell ref="B12:B13"/>
    <mergeCell ref="A18:A21"/>
    <mergeCell ref="C18:C21"/>
    <mergeCell ref="D18:D19"/>
    <mergeCell ref="M18:M19"/>
    <mergeCell ref="N18:N21"/>
    <mergeCell ref="E16:L16"/>
    <mergeCell ref="E17:L17"/>
    <mergeCell ref="E21:L21"/>
    <mergeCell ref="A14:A17"/>
    <mergeCell ref="C14:C17"/>
    <mergeCell ref="D14:D15"/>
    <mergeCell ref="M14:M15"/>
    <mergeCell ref="A4:E4"/>
    <mergeCell ref="A6:E6"/>
    <mergeCell ref="A9:A13"/>
    <mergeCell ref="B9:B11"/>
    <mergeCell ref="C9:C13"/>
    <mergeCell ref="D9:D13"/>
  </mergeCells>
  <pageMargins left="0.35433070866141736" right="0.35433070866141736" top="0.47244094488188981" bottom="0.47244094488188981" header="0.35433070866141736" footer="0.51181102362204722"/>
  <pageSetup paperSize="9" scale="99" orientation="landscape" blackAndWhite="1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B1" zoomScale="115" zoomScaleNormal="115" workbookViewId="0">
      <selection activeCell="M5" sqref="M5"/>
    </sheetView>
  </sheetViews>
  <sheetFormatPr defaultColWidth="8.796875" defaultRowHeight="14.25" x14ac:dyDescent="0.2"/>
  <cols>
    <col min="1" max="1" width="4.296875" customWidth="1"/>
    <col min="2" max="2" width="20.19921875" customWidth="1"/>
    <col min="3" max="3" width="4.69921875" customWidth="1"/>
    <col min="4" max="4" width="17.296875" customWidth="1"/>
    <col min="5" max="5" width="7.8984375" customWidth="1"/>
    <col min="6" max="6" width="5.8984375" customWidth="1"/>
    <col min="7" max="7" width="8.69921875" customWidth="1"/>
    <col min="8" max="9" width="7.09765625" customWidth="1"/>
    <col min="10" max="10" width="6.3984375" customWidth="1"/>
    <col min="11" max="11" width="6.5" customWidth="1"/>
    <col min="12" max="13" width="5.8984375" customWidth="1"/>
    <col min="14" max="14" width="7.3984375" customWidth="1"/>
    <col min="15" max="15" width="9.296875" customWidth="1"/>
  </cols>
  <sheetData>
    <row r="1" spans="1:14" ht="28.5" customHeight="1" x14ac:dyDescent="0.2">
      <c r="C1" s="5"/>
      <c r="G1" s="92" t="s">
        <v>1</v>
      </c>
      <c r="H1" s="93" t="s">
        <v>129</v>
      </c>
      <c r="I1" s="94" t="s">
        <v>130</v>
      </c>
      <c r="J1" s="95" t="s">
        <v>131</v>
      </c>
      <c r="K1" s="96" t="s">
        <v>132</v>
      </c>
      <c r="L1" s="97"/>
    </row>
    <row r="2" spans="1:14" x14ac:dyDescent="0.2">
      <c r="G2" s="108" t="s">
        <v>138</v>
      </c>
      <c r="H2" s="105" t="s">
        <v>137</v>
      </c>
      <c r="I2" s="103" t="s">
        <v>136</v>
      </c>
      <c r="J2" s="103" t="s">
        <v>135</v>
      </c>
      <c r="K2" s="103" t="s">
        <v>134</v>
      </c>
      <c r="L2" s="98"/>
      <c r="M2" s="98"/>
      <c r="N2" s="98"/>
    </row>
    <row r="3" spans="1:14" x14ac:dyDescent="0.2">
      <c r="B3" s="1"/>
      <c r="G3" s="108" t="s">
        <v>24</v>
      </c>
      <c r="H3" s="106" t="s">
        <v>134</v>
      </c>
      <c r="I3" s="102" t="s">
        <v>137</v>
      </c>
      <c r="J3" s="103" t="s">
        <v>136</v>
      </c>
      <c r="K3" s="103" t="s">
        <v>135</v>
      </c>
      <c r="L3" s="98"/>
      <c r="M3" s="98"/>
      <c r="N3" s="99"/>
    </row>
    <row r="4" spans="1:14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4" t="s">
        <v>135</v>
      </c>
      <c r="J4" s="103" t="s">
        <v>134</v>
      </c>
      <c r="K4" s="102" t="s">
        <v>137</v>
      </c>
      <c r="L4" s="98"/>
      <c r="M4" s="98"/>
      <c r="N4" s="99"/>
    </row>
    <row r="5" spans="1:14" x14ac:dyDescent="0.2">
      <c r="B5" s="1"/>
      <c r="G5" s="108" t="s">
        <v>133</v>
      </c>
      <c r="H5" s="107" t="s">
        <v>135</v>
      </c>
      <c r="I5" s="103" t="s">
        <v>134</v>
      </c>
      <c r="J5" s="102" t="s">
        <v>137</v>
      </c>
      <c r="K5" s="102" t="s">
        <v>136</v>
      </c>
      <c r="L5" s="98"/>
      <c r="M5" s="98"/>
      <c r="N5" s="99"/>
    </row>
    <row r="6" spans="1:14" ht="15" x14ac:dyDescent="0.2">
      <c r="A6" s="205" t="s">
        <v>149</v>
      </c>
      <c r="B6" s="205"/>
      <c r="C6" s="205"/>
      <c r="D6" s="205"/>
      <c r="E6" s="205"/>
      <c r="G6" s="108">
        <v>5</v>
      </c>
      <c r="H6" s="101"/>
      <c r="I6" s="100"/>
      <c r="J6" s="100"/>
      <c r="K6" s="100"/>
      <c r="L6" s="98"/>
      <c r="M6" s="98"/>
      <c r="N6" s="99"/>
    </row>
    <row r="7" spans="1:14" x14ac:dyDescent="0.2">
      <c r="B7" s="2"/>
      <c r="G7" s="108">
        <v>6</v>
      </c>
      <c r="H7" s="100"/>
      <c r="I7" s="109"/>
      <c r="J7" s="100"/>
      <c r="K7" s="100"/>
      <c r="L7" s="98"/>
      <c r="M7" s="98"/>
      <c r="N7" s="9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2"/>
    </row>
    <row r="9" spans="1:14" ht="14.25" customHeight="1" thickBot="1" x14ac:dyDescent="0.25">
      <c r="A9" s="163" t="s">
        <v>3</v>
      </c>
      <c r="B9" s="163" t="s">
        <v>5</v>
      </c>
      <c r="C9" s="214" t="s">
        <v>0</v>
      </c>
      <c r="D9" s="217" t="s">
        <v>6</v>
      </c>
      <c r="E9" s="22"/>
      <c r="F9" s="6" t="s">
        <v>9</v>
      </c>
      <c r="G9" s="6" t="s">
        <v>10</v>
      </c>
      <c r="H9" s="6" t="s">
        <v>11</v>
      </c>
      <c r="I9" s="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x14ac:dyDescent="0.2">
      <c r="A10" s="164"/>
      <c r="B10" s="164"/>
      <c r="C10" s="215"/>
      <c r="D10" s="218"/>
      <c r="E10" s="14" t="s">
        <v>8</v>
      </c>
      <c r="F10" s="14" t="s">
        <v>13</v>
      </c>
      <c r="G10" s="15" t="s">
        <v>14</v>
      </c>
      <c r="H10" s="15" t="s">
        <v>14</v>
      </c>
      <c r="I10" s="15" t="s">
        <v>14</v>
      </c>
      <c r="J10" s="23" t="s">
        <v>21</v>
      </c>
      <c r="K10" s="23"/>
      <c r="L10" s="173"/>
      <c r="M10" s="173"/>
      <c r="N10" s="176"/>
    </row>
    <row r="11" spans="1:14" ht="15" thickBot="1" x14ac:dyDescent="0.25">
      <c r="A11" s="164"/>
      <c r="B11" s="164"/>
      <c r="C11" s="215"/>
      <c r="D11" s="218"/>
      <c r="E11" s="16" t="s">
        <v>2</v>
      </c>
      <c r="F11" s="16" t="s">
        <v>13</v>
      </c>
      <c r="G11" s="17" t="s">
        <v>15</v>
      </c>
      <c r="H11" s="17" t="s">
        <v>16</v>
      </c>
      <c r="I11" s="17" t="s">
        <v>15</v>
      </c>
      <c r="J11" s="23" t="s">
        <v>22</v>
      </c>
      <c r="K11" s="23" t="s">
        <v>20</v>
      </c>
      <c r="L11" s="173"/>
      <c r="M11" s="173"/>
      <c r="N11" s="176"/>
    </row>
    <row r="12" spans="1:14" x14ac:dyDescent="0.2">
      <c r="A12" s="164"/>
      <c r="B12" s="163" t="s">
        <v>4</v>
      </c>
      <c r="C12" s="215"/>
      <c r="D12" s="218"/>
      <c r="E12" s="16" t="s">
        <v>8</v>
      </c>
      <c r="F12" s="16" t="s">
        <v>13</v>
      </c>
      <c r="G12" s="17" t="s">
        <v>14</v>
      </c>
      <c r="H12" s="17" t="s">
        <v>14</v>
      </c>
      <c r="I12" s="17" t="s">
        <v>14</v>
      </c>
      <c r="J12" s="23" t="s">
        <v>23</v>
      </c>
      <c r="K12" s="23"/>
      <c r="L12" s="173"/>
      <c r="M12" s="173"/>
      <c r="N12" s="176"/>
    </row>
    <row r="13" spans="1:14" ht="15" thickBot="1" x14ac:dyDescent="0.25">
      <c r="A13" s="165"/>
      <c r="B13" s="165"/>
      <c r="C13" s="216"/>
      <c r="D13" s="219"/>
      <c r="E13" s="18" t="s">
        <v>2</v>
      </c>
      <c r="F13" s="18" t="s">
        <v>13</v>
      </c>
      <c r="G13" s="19" t="s">
        <v>15</v>
      </c>
      <c r="H13" s="19" t="s">
        <v>16</v>
      </c>
      <c r="I13" s="19" t="s">
        <v>15</v>
      </c>
      <c r="J13" s="24"/>
      <c r="K13" s="24"/>
      <c r="L13" s="174"/>
      <c r="M13" s="174"/>
      <c r="N13" s="177"/>
    </row>
    <row r="14" spans="1:14" ht="15" thickTop="1" x14ac:dyDescent="0.2">
      <c r="A14" s="228">
        <v>1</v>
      </c>
      <c r="B14" s="115" t="s">
        <v>143</v>
      </c>
      <c r="C14" s="237"/>
      <c r="D14" s="240" t="s">
        <v>148</v>
      </c>
      <c r="E14" s="8" t="s">
        <v>8</v>
      </c>
      <c r="F14" s="11">
        <v>6.5750000000000002</v>
      </c>
      <c r="G14" s="11">
        <v>5.5</v>
      </c>
      <c r="H14" s="11">
        <v>5.2880000000000003</v>
      </c>
      <c r="I14" s="11">
        <v>5.7249999999999996</v>
      </c>
      <c r="J14" s="29">
        <f>ROUND(SUM(F14:I14)/4,3)</f>
        <v>5.7720000000000002</v>
      </c>
      <c r="K14" s="27"/>
      <c r="L14" s="11">
        <f>ROUND(SUM(F14:I14)/4,3)</f>
        <v>5.7720000000000002</v>
      </c>
      <c r="M14" s="185">
        <f>ROUND(SUM(L14:L15)/2,3)</f>
        <v>6.11</v>
      </c>
      <c r="N14" s="187">
        <f>ROUND((M14+M16)/2,3)</f>
        <v>6.0259999999999998</v>
      </c>
    </row>
    <row r="15" spans="1:14" ht="15" thickBot="1" x14ac:dyDescent="0.25">
      <c r="A15" s="229"/>
      <c r="B15" s="119"/>
      <c r="C15" s="238"/>
      <c r="D15" s="242"/>
      <c r="E15" s="10" t="s">
        <v>2</v>
      </c>
      <c r="F15" s="12">
        <v>7.3</v>
      </c>
      <c r="G15" s="12">
        <v>6.1</v>
      </c>
      <c r="H15" s="12">
        <v>5.53</v>
      </c>
      <c r="I15" s="12">
        <v>6.86</v>
      </c>
      <c r="J15" s="29">
        <f>ROUND(SUM(F15:I15)/4,3)</f>
        <v>6.4480000000000004</v>
      </c>
      <c r="K15" s="30"/>
      <c r="L15" s="12">
        <f>J15-K15</f>
        <v>6.4480000000000004</v>
      </c>
      <c r="M15" s="186"/>
      <c r="N15" s="188"/>
    </row>
    <row r="16" spans="1:14" x14ac:dyDescent="0.2">
      <c r="A16" s="229"/>
      <c r="B16" s="116" t="s">
        <v>144</v>
      </c>
      <c r="C16" s="238"/>
      <c r="D16" s="125" t="s">
        <v>81</v>
      </c>
      <c r="E16" s="9" t="s">
        <v>8</v>
      </c>
      <c r="F16" s="13">
        <v>6.38</v>
      </c>
      <c r="G16" s="13">
        <v>5.6130000000000004</v>
      </c>
      <c r="H16" s="13">
        <v>5.7380000000000004</v>
      </c>
      <c r="I16" s="13">
        <v>5.3630000000000004</v>
      </c>
      <c r="J16" s="31">
        <f>ROUND(SUM(F16:I16)/4,3)</f>
        <v>5.774</v>
      </c>
      <c r="K16" s="32"/>
      <c r="L16" s="13">
        <f>ROUND(SUM(F16:I16)/4,3)</f>
        <v>5.774</v>
      </c>
      <c r="M16" s="232">
        <f>ROUND(SUM(L16:L17)/2,3)</f>
        <v>5.9420000000000002</v>
      </c>
      <c r="N16" s="188"/>
    </row>
    <row r="17" spans="1:14" ht="15" thickBot="1" x14ac:dyDescent="0.25">
      <c r="A17" s="230"/>
      <c r="B17" s="120"/>
      <c r="C17" s="239"/>
      <c r="D17" s="124"/>
      <c r="E17" s="20" t="s">
        <v>2</v>
      </c>
      <c r="F17" s="21">
        <v>5.3650000000000002</v>
      </c>
      <c r="G17" s="21">
        <v>7.0209999999999999</v>
      </c>
      <c r="H17" s="21">
        <v>5.625</v>
      </c>
      <c r="I17" s="21">
        <v>6.43</v>
      </c>
      <c r="J17" s="33">
        <f>ROUND(SUM(F17:I17)/4,3)</f>
        <v>6.11</v>
      </c>
      <c r="K17" s="34">
        <v>0</v>
      </c>
      <c r="L17" s="21">
        <f>ROUND(SUM(F17:I17)/4,3)</f>
        <v>6.11</v>
      </c>
      <c r="M17" s="233"/>
      <c r="N17" s="189"/>
    </row>
    <row r="18" spans="1:14" ht="15" thickTop="1" x14ac:dyDescent="0.2">
      <c r="A18" s="228">
        <v>2</v>
      </c>
      <c r="B18" s="117" t="s">
        <v>140</v>
      </c>
      <c r="C18" s="237"/>
      <c r="D18" s="240" t="s">
        <v>141</v>
      </c>
      <c r="E18" s="8" t="s">
        <v>8</v>
      </c>
      <c r="F18" s="11">
        <v>6.09</v>
      </c>
      <c r="G18" s="11">
        <v>4.9749999999999996</v>
      </c>
      <c r="H18" s="11">
        <v>5.375</v>
      </c>
      <c r="I18" s="11">
        <v>5.6379999999999999</v>
      </c>
      <c r="J18" s="28">
        <v>4.2830000000000004</v>
      </c>
      <c r="K18" s="27"/>
      <c r="L18" s="11">
        <f>ROUND(SUM(F18:I18)/4,3)</f>
        <v>5.52</v>
      </c>
      <c r="M18" s="185">
        <f>ROUND(SUM(L18:L19)/2,3)</f>
        <v>4.9020000000000001</v>
      </c>
      <c r="N18" s="187">
        <f>ROUND((M18+M20)/2,3)</f>
        <v>5.1029999999999998</v>
      </c>
    </row>
    <row r="19" spans="1:14" ht="15" thickBot="1" x14ac:dyDescent="0.25">
      <c r="A19" s="229"/>
      <c r="B19" s="121"/>
      <c r="C19" s="238"/>
      <c r="D19" s="241"/>
      <c r="E19" s="10" t="s">
        <v>2</v>
      </c>
      <c r="F19" s="12">
        <v>5.18</v>
      </c>
      <c r="G19" s="12">
        <v>2.875</v>
      </c>
      <c r="H19" s="12">
        <v>4.7050000000000001</v>
      </c>
      <c r="I19" s="12">
        <v>4.3710000000000004</v>
      </c>
      <c r="J19" s="29">
        <f t="shared" ref="J19:J21" si="0">ROUND(SUM(F19:I19)/4,3)</f>
        <v>4.2830000000000004</v>
      </c>
      <c r="K19" s="30"/>
      <c r="L19" s="12">
        <f>J19-K19</f>
        <v>4.2830000000000004</v>
      </c>
      <c r="M19" s="186"/>
      <c r="N19" s="188"/>
    </row>
    <row r="20" spans="1:14" ht="15" thickTop="1" x14ac:dyDescent="0.2">
      <c r="A20" s="229"/>
      <c r="B20" s="118" t="s">
        <v>142</v>
      </c>
      <c r="C20" s="238"/>
      <c r="D20" s="123" t="s">
        <v>83</v>
      </c>
      <c r="E20" s="9" t="s">
        <v>8</v>
      </c>
      <c r="F20" s="13">
        <v>6.2</v>
      </c>
      <c r="G20" s="13">
        <v>5.9749999999999996</v>
      </c>
      <c r="H20" s="13">
        <v>5.5880000000000001</v>
      </c>
      <c r="I20" s="13">
        <v>5.0250000000000004</v>
      </c>
      <c r="J20" s="31">
        <f t="shared" si="0"/>
        <v>5.6970000000000001</v>
      </c>
      <c r="K20" s="32"/>
      <c r="L20" s="13">
        <f>ROUND(SUM(F20:I20)/4,3)</f>
        <v>5.6970000000000001</v>
      </c>
      <c r="M20" s="232">
        <f>ROUND(SUM(L20:L21)/2,3)</f>
        <v>5.3040000000000003</v>
      </c>
      <c r="N20" s="188"/>
    </row>
    <row r="21" spans="1:14" ht="15" thickBot="1" x14ac:dyDescent="0.25">
      <c r="A21" s="230"/>
      <c r="B21" s="122"/>
      <c r="C21" s="239"/>
      <c r="D21" s="124"/>
      <c r="E21" s="20" t="s">
        <v>2</v>
      </c>
      <c r="F21" s="21">
        <v>5.08</v>
      </c>
      <c r="G21" s="21">
        <v>5.42</v>
      </c>
      <c r="H21" s="21">
        <v>5.4950000000000001</v>
      </c>
      <c r="I21" s="21">
        <v>3.65</v>
      </c>
      <c r="J21" s="33">
        <f t="shared" si="0"/>
        <v>4.9109999999999996</v>
      </c>
      <c r="K21" s="34">
        <v>0</v>
      </c>
      <c r="L21" s="21">
        <f>ROUND(SUM(F21:I21)/4,3)</f>
        <v>4.9109999999999996</v>
      </c>
      <c r="M21" s="233"/>
      <c r="N21" s="189"/>
    </row>
    <row r="22" spans="1:14" ht="15" thickTop="1" x14ac:dyDescent="0.2"/>
  </sheetData>
  <mergeCells count="22">
    <mergeCell ref="L9:L13"/>
    <mergeCell ref="M9:M13"/>
    <mergeCell ref="N9:N13"/>
    <mergeCell ref="B12:B13"/>
    <mergeCell ref="A18:A21"/>
    <mergeCell ref="C18:C21"/>
    <mergeCell ref="D18:D19"/>
    <mergeCell ref="M18:M19"/>
    <mergeCell ref="N18:N21"/>
    <mergeCell ref="M20:M21"/>
    <mergeCell ref="A14:A17"/>
    <mergeCell ref="C14:C17"/>
    <mergeCell ref="D14:D15"/>
    <mergeCell ref="M14:M15"/>
    <mergeCell ref="N14:N17"/>
    <mergeCell ref="M16:M17"/>
    <mergeCell ref="A4:E4"/>
    <mergeCell ref="A6:E6"/>
    <mergeCell ref="A9:A13"/>
    <mergeCell ref="B9:B11"/>
    <mergeCell ref="C9:C13"/>
    <mergeCell ref="D9:D13"/>
  </mergeCells>
  <pageMargins left="0.35433070866141736" right="0.48" top="0.47244094488188981" bottom="1" header="0.35433070866141736" footer="0.51181102362204722"/>
  <pageSetup paperSize="9" scale="97" fitToHeight="5" orientation="landscape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115" zoomScaleNormal="115" workbookViewId="0">
      <selection activeCell="K5" sqref="K5"/>
    </sheetView>
  </sheetViews>
  <sheetFormatPr defaultColWidth="8.796875" defaultRowHeight="14.25" x14ac:dyDescent="0.2"/>
  <cols>
    <col min="1" max="1" width="4.296875" customWidth="1"/>
    <col min="2" max="2" width="20.19921875" customWidth="1"/>
    <col min="3" max="3" width="4.69921875" customWidth="1"/>
    <col min="4" max="4" width="17.296875" customWidth="1"/>
    <col min="5" max="5" width="7.8984375" customWidth="1"/>
    <col min="6" max="6" width="5.8984375" customWidth="1"/>
    <col min="7" max="7" width="8.69921875" customWidth="1"/>
    <col min="8" max="9" width="7.09765625" customWidth="1"/>
    <col min="10" max="10" width="6.3984375" customWidth="1"/>
    <col min="11" max="11" width="6.5" customWidth="1"/>
    <col min="12" max="13" width="5.8984375" customWidth="1"/>
    <col min="14" max="14" width="9.296875" customWidth="1"/>
  </cols>
  <sheetData>
    <row r="1" spans="1:13" ht="28.5" customHeight="1" x14ac:dyDescent="0.2">
      <c r="C1" s="5"/>
      <c r="G1" s="92" t="s">
        <v>1</v>
      </c>
      <c r="H1" s="93" t="s">
        <v>154</v>
      </c>
      <c r="I1" s="94" t="s">
        <v>151</v>
      </c>
      <c r="J1" s="95" t="s">
        <v>153</v>
      </c>
      <c r="K1" s="97"/>
    </row>
    <row r="2" spans="1:13" x14ac:dyDescent="0.2">
      <c r="G2" s="108" t="s">
        <v>138</v>
      </c>
      <c r="H2" s="105" t="s">
        <v>137</v>
      </c>
      <c r="I2" s="103" t="s">
        <v>136</v>
      </c>
      <c r="J2" s="103" t="s">
        <v>135</v>
      </c>
      <c r="K2" s="98"/>
      <c r="L2" s="98"/>
    </row>
    <row r="3" spans="1:13" x14ac:dyDescent="0.2">
      <c r="B3" s="1"/>
      <c r="G3" s="108" t="s">
        <v>24</v>
      </c>
      <c r="H3" s="106" t="s">
        <v>134</v>
      </c>
      <c r="I3" s="102" t="s">
        <v>137</v>
      </c>
      <c r="J3" s="103" t="s">
        <v>136</v>
      </c>
      <c r="K3" s="98"/>
      <c r="L3" s="98"/>
    </row>
    <row r="4" spans="1:13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4" t="s">
        <v>135</v>
      </c>
      <c r="J4" s="103" t="s">
        <v>134</v>
      </c>
      <c r="K4" s="98"/>
      <c r="L4" s="98"/>
    </row>
    <row r="5" spans="1:13" x14ac:dyDescent="0.2">
      <c r="B5" s="1"/>
      <c r="G5" s="108" t="s">
        <v>133</v>
      </c>
      <c r="H5" s="107" t="s">
        <v>135</v>
      </c>
      <c r="I5" s="103" t="s">
        <v>134</v>
      </c>
      <c r="J5" s="102" t="s">
        <v>137</v>
      </c>
      <c r="K5" s="98"/>
      <c r="L5" s="98"/>
    </row>
    <row r="6" spans="1:13" ht="15" x14ac:dyDescent="0.2">
      <c r="A6" s="205" t="s">
        <v>150</v>
      </c>
      <c r="B6" s="205"/>
      <c r="C6" s="205"/>
      <c r="D6" s="205"/>
      <c r="E6" s="205"/>
      <c r="G6" s="108">
        <v>5</v>
      </c>
      <c r="H6" s="101"/>
      <c r="I6" s="100"/>
      <c r="J6" s="100"/>
      <c r="K6" s="98"/>
      <c r="L6" s="98"/>
    </row>
    <row r="7" spans="1:13" x14ac:dyDescent="0.2">
      <c r="B7" s="2"/>
      <c r="G7" s="108">
        <v>6</v>
      </c>
      <c r="H7" s="100"/>
      <c r="I7" s="109"/>
      <c r="J7" s="100"/>
      <c r="K7" s="98"/>
      <c r="L7" s="98"/>
    </row>
    <row r="8" spans="1:13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</row>
    <row r="9" spans="1:13" ht="14.25" customHeight="1" x14ac:dyDescent="0.2">
      <c r="A9" s="163" t="s">
        <v>3</v>
      </c>
      <c r="B9" s="163" t="s">
        <v>5</v>
      </c>
      <c r="C9" s="214" t="s">
        <v>0</v>
      </c>
      <c r="D9" s="217" t="s">
        <v>6</v>
      </c>
      <c r="E9" s="243"/>
      <c r="F9" s="243" t="s">
        <v>9</v>
      </c>
      <c r="G9" s="243" t="s">
        <v>10</v>
      </c>
      <c r="H9" s="243" t="s">
        <v>11</v>
      </c>
      <c r="I9" s="243" t="s">
        <v>12</v>
      </c>
      <c r="J9" s="126"/>
      <c r="K9" s="243"/>
      <c r="L9" s="172" t="s">
        <v>18</v>
      </c>
      <c r="M9" s="175" t="s">
        <v>7</v>
      </c>
    </row>
    <row r="10" spans="1:13" ht="15" thickBot="1" x14ac:dyDescent="0.25">
      <c r="A10" s="164"/>
      <c r="B10" s="164"/>
      <c r="C10" s="215"/>
      <c r="D10" s="218"/>
      <c r="E10" s="244"/>
      <c r="F10" s="244"/>
      <c r="G10" s="244"/>
      <c r="H10" s="244"/>
      <c r="I10" s="244"/>
      <c r="J10" s="127" t="s">
        <v>21</v>
      </c>
      <c r="K10" s="245"/>
      <c r="L10" s="173"/>
      <c r="M10" s="176"/>
    </row>
    <row r="11" spans="1:13" ht="15" thickBot="1" x14ac:dyDescent="0.25">
      <c r="A11" s="164"/>
      <c r="B11" s="164"/>
      <c r="C11" s="215"/>
      <c r="D11" s="218"/>
      <c r="E11" s="14" t="s">
        <v>8</v>
      </c>
      <c r="F11" s="14" t="s">
        <v>13</v>
      </c>
      <c r="G11" s="15" t="s">
        <v>14</v>
      </c>
      <c r="H11" s="15" t="s">
        <v>14</v>
      </c>
      <c r="I11" s="15" t="s">
        <v>14</v>
      </c>
      <c r="J11" s="23" t="s">
        <v>22</v>
      </c>
      <c r="K11" s="23" t="s">
        <v>20</v>
      </c>
      <c r="L11" s="173"/>
      <c r="M11" s="176"/>
    </row>
    <row r="12" spans="1:13" x14ac:dyDescent="0.2">
      <c r="A12" s="164"/>
      <c r="B12" s="163" t="s">
        <v>4</v>
      </c>
      <c r="C12" s="215"/>
      <c r="D12" s="218"/>
      <c r="E12" s="16" t="s">
        <v>151</v>
      </c>
      <c r="F12" s="16" t="s">
        <v>13</v>
      </c>
      <c r="G12" s="17" t="s">
        <v>152</v>
      </c>
      <c r="H12" s="17" t="s">
        <v>14</v>
      </c>
      <c r="I12" s="17" t="s">
        <v>152</v>
      </c>
      <c r="J12" s="23" t="s">
        <v>23</v>
      </c>
      <c r="K12" s="23"/>
      <c r="L12" s="173"/>
      <c r="M12" s="176"/>
    </row>
    <row r="13" spans="1:13" ht="15" thickBot="1" x14ac:dyDescent="0.25">
      <c r="A13" s="165"/>
      <c r="B13" s="165"/>
      <c r="C13" s="216"/>
      <c r="D13" s="219"/>
      <c r="E13" s="18" t="s">
        <v>2</v>
      </c>
      <c r="F13" s="18" t="s">
        <v>13</v>
      </c>
      <c r="G13" s="19" t="s">
        <v>15</v>
      </c>
      <c r="H13" s="19" t="s">
        <v>16</v>
      </c>
      <c r="I13" s="19" t="s">
        <v>15</v>
      </c>
      <c r="J13" s="24"/>
      <c r="K13" s="24"/>
      <c r="L13" s="174"/>
      <c r="M13" s="177"/>
    </row>
    <row r="14" spans="1:13" ht="15" thickBot="1" x14ac:dyDescent="0.25">
      <c r="A14" s="234">
        <v>1</v>
      </c>
      <c r="B14" s="4" t="s">
        <v>45</v>
      </c>
      <c r="C14" s="203" t="s">
        <v>26</v>
      </c>
      <c r="D14" s="195" t="s">
        <v>145</v>
      </c>
      <c r="E14" s="128"/>
      <c r="F14" s="128"/>
      <c r="G14" s="128"/>
      <c r="H14" s="128"/>
      <c r="I14" s="128"/>
      <c r="J14" s="128"/>
      <c r="K14" s="128"/>
      <c r="L14" s="128"/>
      <c r="M14" s="129"/>
    </row>
    <row r="15" spans="1:13" ht="15" thickBot="1" x14ac:dyDescent="0.25">
      <c r="A15" s="235"/>
      <c r="B15" s="40"/>
      <c r="C15" s="182"/>
      <c r="D15" s="184"/>
      <c r="E15" s="8" t="s">
        <v>8</v>
      </c>
      <c r="F15" s="11">
        <v>6.8</v>
      </c>
      <c r="G15" s="11">
        <v>6.5</v>
      </c>
      <c r="H15" s="11">
        <v>6.7380000000000004</v>
      </c>
      <c r="I15" s="11">
        <v>6.8</v>
      </c>
      <c r="J15" s="139">
        <f>ROUND(SUM(F15:I15)/4,3)</f>
        <v>6.71</v>
      </c>
      <c r="K15" s="27"/>
      <c r="L15" s="140">
        <f>ROUND(SUM(F15:I15)/4,3)-K15</f>
        <v>6.71</v>
      </c>
      <c r="M15" s="188">
        <f>ROUND(SUM(L15:L17)/3,3)</f>
        <v>6.2539999999999996</v>
      </c>
    </row>
    <row r="16" spans="1:13" x14ac:dyDescent="0.2">
      <c r="A16" s="235"/>
      <c r="B16" s="4" t="s">
        <v>116</v>
      </c>
      <c r="C16" s="182"/>
      <c r="D16" s="7"/>
      <c r="E16" s="9" t="s">
        <v>151</v>
      </c>
      <c r="F16" s="13">
        <v>6.47</v>
      </c>
      <c r="G16" s="13">
        <v>5.82</v>
      </c>
      <c r="H16" s="13">
        <v>4.9059999999999997</v>
      </c>
      <c r="I16" s="13">
        <v>5.5</v>
      </c>
      <c r="J16" s="29">
        <f>ROUND(SUM(F16:I16)/4,3)</f>
        <v>5.6740000000000004</v>
      </c>
      <c r="K16" s="131"/>
      <c r="L16" s="130">
        <f>ROUND(SUM(F16:I16)/4,3)-K16</f>
        <v>5.6740000000000004</v>
      </c>
      <c r="M16" s="188"/>
    </row>
    <row r="17" spans="1:13" ht="15" thickBot="1" x14ac:dyDescent="0.25">
      <c r="A17" s="246"/>
      <c r="B17" s="46"/>
      <c r="C17" s="204"/>
      <c r="D17" s="134" t="s">
        <v>146</v>
      </c>
      <c r="E17" s="25" t="s">
        <v>2</v>
      </c>
      <c r="F17" s="26">
        <v>7.2949999999999999</v>
      </c>
      <c r="G17" s="26">
        <v>5.9569999999999999</v>
      </c>
      <c r="H17" s="26">
        <v>5.8150000000000004</v>
      </c>
      <c r="I17" s="26">
        <v>6.44</v>
      </c>
      <c r="J17" s="29">
        <f>ROUND(SUM(F17:I17)/4,3)</f>
        <v>6.3769999999999998</v>
      </c>
      <c r="K17" s="132"/>
      <c r="L17" s="130">
        <f>ROUND(SUM(F17:I17)/4,3)-K17</f>
        <v>6.3769999999999998</v>
      </c>
      <c r="M17" s="222"/>
    </row>
    <row r="18" spans="1:13" ht="15.75" thickTop="1" thickBot="1" x14ac:dyDescent="0.25">
      <c r="A18" s="234">
        <v>2</v>
      </c>
      <c r="B18" s="4" t="s">
        <v>147</v>
      </c>
      <c r="C18" s="203" t="s">
        <v>26</v>
      </c>
      <c r="D18" s="227" t="s">
        <v>110</v>
      </c>
      <c r="E18" s="128"/>
      <c r="F18" s="128"/>
      <c r="G18" s="128"/>
      <c r="H18" s="128"/>
      <c r="I18" s="128"/>
      <c r="J18" s="137"/>
      <c r="K18" s="128"/>
      <c r="L18" s="138"/>
      <c r="M18" s="129"/>
    </row>
    <row r="19" spans="1:13" ht="15" thickBot="1" x14ac:dyDescent="0.25">
      <c r="A19" s="235"/>
      <c r="B19" s="84"/>
      <c r="C19" s="182"/>
      <c r="D19" s="184"/>
      <c r="E19" s="8" t="s">
        <v>8</v>
      </c>
      <c r="F19" s="11">
        <v>6.3449999999999998</v>
      </c>
      <c r="G19" s="11">
        <v>6.15</v>
      </c>
      <c r="H19" s="11">
        <v>6.05</v>
      </c>
      <c r="I19" s="11">
        <v>6.1749999999999998</v>
      </c>
      <c r="J19" s="136">
        <f>ROUND(SUM(F19:I19)/4,3)</f>
        <v>6.18</v>
      </c>
      <c r="K19" s="27"/>
      <c r="L19" s="68">
        <f>ROUND(SUM(F19:I19)/4,3)-K19</f>
        <v>6.18</v>
      </c>
      <c r="M19" s="188">
        <f>ROUND(SUM(L19:L21)/3,3)</f>
        <v>4.8639999999999999</v>
      </c>
    </row>
    <row r="20" spans="1:13" x14ac:dyDescent="0.2">
      <c r="A20" s="235"/>
      <c r="B20" s="62" t="s">
        <v>29</v>
      </c>
      <c r="C20" s="182"/>
      <c r="D20" s="133" t="s">
        <v>81</v>
      </c>
      <c r="E20" s="9" t="s">
        <v>151</v>
      </c>
      <c r="F20" s="13">
        <v>5.3</v>
      </c>
      <c r="G20" s="13">
        <v>2.9</v>
      </c>
      <c r="H20" s="13">
        <v>6.0860000000000003</v>
      </c>
      <c r="I20" s="13">
        <v>2.8</v>
      </c>
      <c r="J20" s="29">
        <f>ROUND(SUM(F20:I20)/4,3)</f>
        <v>4.2720000000000002</v>
      </c>
      <c r="K20" s="131"/>
      <c r="L20" s="130">
        <f>ROUND(SUM(F20:I20)/4,3)-K20</f>
        <v>4.2720000000000002</v>
      </c>
      <c r="M20" s="188"/>
    </row>
    <row r="21" spans="1:13" ht="15" thickBot="1" x14ac:dyDescent="0.25">
      <c r="A21" s="246"/>
      <c r="B21" s="45"/>
      <c r="C21" s="204"/>
      <c r="D21" s="47"/>
      <c r="E21" s="25" t="s">
        <v>2</v>
      </c>
      <c r="F21" s="26">
        <v>5.6849999999999996</v>
      </c>
      <c r="G21" s="26">
        <v>4.75</v>
      </c>
      <c r="H21" s="26">
        <v>5.26</v>
      </c>
      <c r="I21" s="26">
        <v>4.867</v>
      </c>
      <c r="J21" s="135">
        <f>ROUND(SUM(F21:I21)/4,3)</f>
        <v>5.141</v>
      </c>
      <c r="K21" s="132">
        <v>1</v>
      </c>
      <c r="L21" s="130">
        <f>ROUND(SUM(F21:I21)/4,3)-K21</f>
        <v>4.141</v>
      </c>
      <c r="M21" s="222"/>
    </row>
    <row r="22" spans="1:13" x14ac:dyDescent="0.2">
      <c r="J22" s="128"/>
      <c r="L22" s="128"/>
    </row>
  </sheetData>
  <mergeCells count="23">
    <mergeCell ref="A18:A21"/>
    <mergeCell ref="C18:C21"/>
    <mergeCell ref="D18:D19"/>
    <mergeCell ref="M19:M21"/>
    <mergeCell ref="A4:E4"/>
    <mergeCell ref="A6:E6"/>
    <mergeCell ref="A9:A13"/>
    <mergeCell ref="B9:B11"/>
    <mergeCell ref="C9:C13"/>
    <mergeCell ref="D9:D13"/>
    <mergeCell ref="L9:L13"/>
    <mergeCell ref="M9:M13"/>
    <mergeCell ref="B12:B13"/>
    <mergeCell ref="K9:K10"/>
    <mergeCell ref="A14:A17"/>
    <mergeCell ref="C14:C17"/>
    <mergeCell ref="D14:D15"/>
    <mergeCell ref="M15:M17"/>
    <mergeCell ref="E9:E10"/>
    <mergeCell ref="F9:F10"/>
    <mergeCell ref="G9:G10"/>
    <mergeCell ref="H9:H10"/>
    <mergeCell ref="I9:I10"/>
  </mergeCells>
  <pageMargins left="0.35433070866141736" right="0.48" top="0.47244094488188981" bottom="1" header="0.35433070866141736" footer="0.51181102362204722"/>
  <pageSetup paperSize="9" fitToHeight="5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A4" sqref="A4:E4"/>
    </sheetView>
  </sheetViews>
  <sheetFormatPr defaultColWidth="8.796875" defaultRowHeight="14.25" x14ac:dyDescent="0.2"/>
  <cols>
    <col min="1" max="1" width="4.296875" style="51" customWidth="1"/>
    <col min="2" max="2" width="20.19921875" style="51" customWidth="1"/>
    <col min="3" max="3" width="4.69921875" style="51" customWidth="1"/>
    <col min="4" max="4" width="18.5" style="51" customWidth="1"/>
    <col min="5" max="5" width="8.09765625" style="51" customWidth="1"/>
    <col min="6" max="6" width="5.8984375" style="51" customWidth="1"/>
    <col min="7" max="7" width="8.69921875" style="51" customWidth="1"/>
    <col min="8" max="9" width="7.09765625" style="51" customWidth="1"/>
    <col min="10" max="10" width="6.3984375" style="51" customWidth="1"/>
    <col min="11" max="11" width="6.5" style="51" customWidth="1"/>
    <col min="12" max="13" width="5.8984375" style="51" customWidth="1"/>
    <col min="14" max="16384" width="8.796875" style="51"/>
  </cols>
  <sheetData>
    <row r="1" spans="1:13" ht="28.5" customHeight="1" x14ac:dyDescent="0.2">
      <c r="C1" s="52" t="s">
        <v>57</v>
      </c>
      <c r="G1" s="92" t="s">
        <v>1</v>
      </c>
      <c r="H1" s="93" t="s">
        <v>130</v>
      </c>
      <c r="I1" s="94" t="s">
        <v>132</v>
      </c>
      <c r="J1" s="97"/>
      <c r="K1"/>
      <c r="L1"/>
    </row>
    <row r="2" spans="1:13" x14ac:dyDescent="0.2">
      <c r="G2" s="108" t="s">
        <v>138</v>
      </c>
      <c r="H2" s="106" t="s">
        <v>137</v>
      </c>
      <c r="I2" s="103"/>
      <c r="J2" s="98"/>
      <c r="K2" s="98"/>
      <c r="L2" s="98"/>
    </row>
    <row r="3" spans="1:13" x14ac:dyDescent="0.2">
      <c r="B3" s="1"/>
      <c r="G3" s="108" t="s">
        <v>24</v>
      </c>
      <c r="H3" s="105" t="s">
        <v>134</v>
      </c>
      <c r="I3" s="102"/>
      <c r="J3" s="98"/>
      <c r="K3" s="98"/>
      <c r="L3" s="99"/>
    </row>
    <row r="4" spans="1:13" ht="15" x14ac:dyDescent="0.2">
      <c r="A4" s="161" t="s">
        <v>155</v>
      </c>
      <c r="B4" s="161"/>
      <c r="C4" s="161"/>
      <c r="D4" s="161"/>
      <c r="E4" s="161"/>
      <c r="G4" s="108" t="s">
        <v>51</v>
      </c>
      <c r="H4" s="107" t="s">
        <v>136</v>
      </c>
      <c r="I4" s="104"/>
      <c r="J4" s="98"/>
      <c r="K4" s="98"/>
      <c r="L4" s="99"/>
    </row>
    <row r="5" spans="1:13" x14ac:dyDescent="0.2">
      <c r="B5" s="1"/>
      <c r="G5" s="108" t="s">
        <v>133</v>
      </c>
      <c r="H5" s="106" t="s">
        <v>135</v>
      </c>
      <c r="I5" s="103"/>
      <c r="J5" s="98"/>
      <c r="K5" s="98"/>
      <c r="L5" s="99"/>
    </row>
    <row r="6" spans="1:13" ht="15" x14ac:dyDescent="0.2">
      <c r="A6" s="247" t="s">
        <v>58</v>
      </c>
      <c r="B6" s="247"/>
      <c r="C6" s="247"/>
      <c r="D6" s="247"/>
      <c r="E6" s="247"/>
      <c r="G6" s="108">
        <v>5</v>
      </c>
      <c r="H6" s="101"/>
      <c r="I6" s="100"/>
      <c r="J6" s="98"/>
      <c r="K6" s="98"/>
      <c r="L6" s="99"/>
    </row>
    <row r="7" spans="1:13" x14ac:dyDescent="0.2">
      <c r="B7" s="2"/>
      <c r="G7" s="108">
        <v>6</v>
      </c>
      <c r="H7" s="100"/>
      <c r="I7" s="109"/>
      <c r="J7" s="98"/>
      <c r="K7" s="98"/>
      <c r="L7" s="99"/>
    </row>
    <row r="8" spans="1:13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3"/>
    </row>
    <row r="9" spans="1:13" ht="14.25" customHeight="1" thickBot="1" x14ac:dyDescent="0.25">
      <c r="A9" s="49" t="s">
        <v>3</v>
      </c>
      <c r="B9" s="53" t="s">
        <v>5</v>
      </c>
      <c r="C9" s="54" t="s">
        <v>0</v>
      </c>
      <c r="D9" s="53" t="s">
        <v>6</v>
      </c>
      <c r="E9" s="55"/>
      <c r="F9" s="56" t="s">
        <v>9</v>
      </c>
      <c r="G9" s="56" t="s">
        <v>10</v>
      </c>
      <c r="H9" s="56" t="s">
        <v>11</v>
      </c>
      <c r="I9" s="56" t="s">
        <v>12</v>
      </c>
      <c r="J9" s="6"/>
      <c r="K9" s="6"/>
      <c r="L9" s="172" t="s">
        <v>18</v>
      </c>
      <c r="M9" s="172" t="s">
        <v>17</v>
      </c>
    </row>
    <row r="10" spans="1:13" ht="15" thickBot="1" x14ac:dyDescent="0.25">
      <c r="A10" s="50"/>
      <c r="B10" s="53" t="s">
        <v>5</v>
      </c>
      <c r="C10" s="57"/>
      <c r="D10" s="58"/>
      <c r="E10" s="59" t="s">
        <v>8</v>
      </c>
      <c r="F10" s="60" t="s">
        <v>13</v>
      </c>
      <c r="G10" s="60" t="s">
        <v>15</v>
      </c>
      <c r="H10" s="60" t="s">
        <v>16</v>
      </c>
      <c r="I10" s="60" t="s">
        <v>15</v>
      </c>
      <c r="J10" s="23" t="s">
        <v>55</v>
      </c>
      <c r="K10" s="23" t="s">
        <v>20</v>
      </c>
      <c r="L10" s="173"/>
      <c r="M10" s="173"/>
    </row>
    <row r="11" spans="1:13" ht="15" thickBot="1" x14ac:dyDescent="0.25">
      <c r="A11" s="50"/>
      <c r="B11" s="53" t="s">
        <v>4</v>
      </c>
      <c r="C11" s="57"/>
      <c r="D11" s="58"/>
      <c r="E11" s="24" t="s">
        <v>2</v>
      </c>
      <c r="F11" s="24" t="s">
        <v>13</v>
      </c>
      <c r="G11" s="24" t="s">
        <v>15</v>
      </c>
      <c r="H11" s="24" t="s">
        <v>16</v>
      </c>
      <c r="I11" s="24" t="s">
        <v>15</v>
      </c>
      <c r="J11" s="24" t="s">
        <v>23</v>
      </c>
      <c r="K11" s="24"/>
      <c r="L11" s="174"/>
      <c r="M11" s="174"/>
    </row>
    <row r="12" spans="1:13" x14ac:dyDescent="0.2">
      <c r="A12" s="234">
        <v>1</v>
      </c>
      <c r="B12" s="4" t="s">
        <v>47</v>
      </c>
      <c r="C12" s="263" t="s">
        <v>26</v>
      </c>
      <c r="D12" s="266" t="s">
        <v>27</v>
      </c>
      <c r="E12" s="269" t="s">
        <v>2</v>
      </c>
      <c r="F12" s="254">
        <v>6.89</v>
      </c>
      <c r="G12" s="254">
        <v>7.02</v>
      </c>
      <c r="H12" s="254">
        <v>6.915</v>
      </c>
      <c r="I12" s="254">
        <v>7.5129999999999999</v>
      </c>
      <c r="J12" s="271">
        <f>ROUND(SUM(F12:I14)/4,3)</f>
        <v>7.085</v>
      </c>
      <c r="K12" s="260">
        <v>0</v>
      </c>
      <c r="L12" s="248">
        <f>ROUND(SUM(F12:I14)/4,3)</f>
        <v>7.085</v>
      </c>
      <c r="M12" s="248">
        <f>L12</f>
        <v>7.085</v>
      </c>
    </row>
    <row r="13" spans="1:13" x14ac:dyDescent="0.2">
      <c r="A13" s="235"/>
      <c r="B13" s="40" t="s">
        <v>48</v>
      </c>
      <c r="C13" s="264"/>
      <c r="D13" s="267"/>
      <c r="E13" s="270"/>
      <c r="F13" s="255"/>
      <c r="G13" s="255"/>
      <c r="H13" s="255"/>
      <c r="I13" s="255"/>
      <c r="J13" s="272"/>
      <c r="K13" s="261"/>
      <c r="L13" s="249"/>
      <c r="M13" s="249"/>
    </row>
    <row r="14" spans="1:13" ht="15" thickBot="1" x14ac:dyDescent="0.25">
      <c r="A14" s="235"/>
      <c r="B14" s="62" t="s">
        <v>53</v>
      </c>
      <c r="C14" s="264"/>
      <c r="D14" s="267"/>
      <c r="E14" s="270"/>
      <c r="F14" s="256"/>
      <c r="G14" s="256"/>
      <c r="H14" s="256"/>
      <c r="I14" s="256"/>
      <c r="J14" s="273"/>
      <c r="K14" s="262"/>
      <c r="L14" s="250"/>
      <c r="M14" s="250"/>
    </row>
    <row r="15" spans="1:13" ht="15" thickBot="1" x14ac:dyDescent="0.25">
      <c r="A15" s="235"/>
      <c r="B15" s="61" t="s">
        <v>43</v>
      </c>
      <c r="C15" s="264"/>
      <c r="D15" s="268"/>
      <c r="E15" s="251" t="s">
        <v>2</v>
      </c>
      <c r="F15" s="254"/>
      <c r="G15" s="254"/>
      <c r="H15" s="254"/>
      <c r="I15" s="254"/>
      <c r="J15" s="257">
        <f>ROUND(SUM(F15:I17)/4,3)</f>
        <v>0</v>
      </c>
      <c r="K15" s="260">
        <v>0</v>
      </c>
      <c r="L15" s="248">
        <f>J15-K15</f>
        <v>0</v>
      </c>
      <c r="M15" s="248">
        <f>L15</f>
        <v>0</v>
      </c>
    </row>
    <row r="16" spans="1:13" x14ac:dyDescent="0.2">
      <c r="A16" s="235"/>
      <c r="B16" s="4" t="s">
        <v>29</v>
      </c>
      <c r="C16" s="264"/>
      <c r="D16" s="67"/>
      <c r="E16" s="252"/>
      <c r="F16" s="255"/>
      <c r="G16" s="255"/>
      <c r="H16" s="255"/>
      <c r="I16" s="255"/>
      <c r="J16" s="258"/>
      <c r="K16" s="261"/>
      <c r="L16" s="249"/>
      <c r="M16" s="249"/>
    </row>
    <row r="17" spans="1:13" ht="15" thickBot="1" x14ac:dyDescent="0.25">
      <c r="A17" s="246"/>
      <c r="B17" s="46" t="s">
        <v>30</v>
      </c>
      <c r="C17" s="265"/>
      <c r="D17" s="47" t="s">
        <v>31</v>
      </c>
      <c r="E17" s="253"/>
      <c r="F17" s="256"/>
      <c r="G17" s="256"/>
      <c r="H17" s="256"/>
      <c r="I17" s="256"/>
      <c r="J17" s="259"/>
      <c r="K17" s="262"/>
      <c r="L17" s="250"/>
      <c r="M17" s="250"/>
    </row>
  </sheetData>
  <mergeCells count="25">
    <mergeCell ref="M9:M11"/>
    <mergeCell ref="A12:A17"/>
    <mergeCell ref="C12:C17"/>
    <mergeCell ref="D12:D15"/>
    <mergeCell ref="E12:E14"/>
    <mergeCell ref="F12:F14"/>
    <mergeCell ref="J12:J14"/>
    <mergeCell ref="K12:K14"/>
    <mergeCell ref="L12:L14"/>
    <mergeCell ref="A4:E4"/>
    <mergeCell ref="A6:E6"/>
    <mergeCell ref="L9:L11"/>
    <mergeCell ref="M15:M17"/>
    <mergeCell ref="M12:M14"/>
    <mergeCell ref="E15:E17"/>
    <mergeCell ref="F15:F17"/>
    <mergeCell ref="G15:G17"/>
    <mergeCell ref="H15:H17"/>
    <mergeCell ref="I15:I17"/>
    <mergeCell ref="J15:J17"/>
    <mergeCell ref="K15:K17"/>
    <mergeCell ref="L15:L17"/>
    <mergeCell ref="G12:G14"/>
    <mergeCell ref="H12:H14"/>
    <mergeCell ref="I12:I14"/>
  </mergeCells>
  <pageMargins left="0.35433070866141736" right="0.35433070866141736" top="0.47244094488188981" bottom="0.47244094488188981" header="0.35433070866141736" footer="0.51181102362204722"/>
  <pageSetup scale="97" orientation="landscape" horizontalDpi="4294967293" vertic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opLeftCell="A4" workbookViewId="0">
      <selection activeCell="A25" sqref="A25:XFD32"/>
    </sheetView>
  </sheetViews>
  <sheetFormatPr defaultColWidth="8.796875" defaultRowHeight="14.25" x14ac:dyDescent="0.2"/>
  <cols>
    <col min="1" max="1" width="4.296875" style="51" customWidth="1"/>
    <col min="2" max="2" width="20.19921875" style="51" customWidth="1"/>
    <col min="3" max="3" width="4.69921875" style="51" customWidth="1"/>
    <col min="4" max="4" width="19.8984375" style="51" customWidth="1"/>
    <col min="5" max="5" width="8.09765625" style="51" customWidth="1"/>
    <col min="6" max="8" width="5.8984375" style="51" customWidth="1"/>
    <col min="9" max="9" width="6.09765625" style="51" customWidth="1"/>
    <col min="10" max="11" width="5.8984375" style="51" customWidth="1"/>
    <col min="12" max="12" width="5.59765625" style="51" customWidth="1"/>
    <col min="13" max="13" width="6.296875" style="51" customWidth="1"/>
    <col min="14" max="14" width="7.3984375" style="51" customWidth="1"/>
    <col min="15" max="16384" width="8.796875" style="51"/>
  </cols>
  <sheetData>
    <row r="1" spans="1:14" ht="28.5" customHeight="1" x14ac:dyDescent="0.2">
      <c r="C1" s="52" t="s">
        <v>158</v>
      </c>
      <c r="G1" s="274" t="s">
        <v>1</v>
      </c>
    </row>
    <row r="2" spans="1:14" x14ac:dyDescent="0.2">
      <c r="G2" s="275">
        <v>1</v>
      </c>
      <c r="H2" s="278" t="s">
        <v>133</v>
      </c>
      <c r="I2" s="276"/>
      <c r="J2" s="276"/>
      <c r="K2" s="276"/>
      <c r="L2" s="276"/>
      <c r="M2" s="276"/>
      <c r="N2" s="276"/>
    </row>
    <row r="3" spans="1:14" x14ac:dyDescent="0.2">
      <c r="B3" s="1"/>
      <c r="G3" s="277">
        <v>2</v>
      </c>
      <c r="H3" s="278" t="s">
        <v>24</v>
      </c>
      <c r="I3" s="279"/>
      <c r="J3" s="278"/>
      <c r="K3" s="278"/>
      <c r="L3" s="278"/>
      <c r="M3" s="278"/>
      <c r="N3" s="279"/>
    </row>
    <row r="4" spans="1:14" ht="15" x14ac:dyDescent="0.2">
      <c r="A4" s="161" t="s">
        <v>155</v>
      </c>
      <c r="B4" s="161"/>
      <c r="C4" s="161"/>
      <c r="D4" s="161"/>
      <c r="E4" s="161"/>
      <c r="G4" s="277">
        <v>3</v>
      </c>
      <c r="H4" s="278" t="s">
        <v>51</v>
      </c>
      <c r="I4" s="279"/>
      <c r="J4" s="278"/>
      <c r="K4" s="278"/>
      <c r="L4" s="278"/>
      <c r="M4" s="278"/>
      <c r="N4" s="279"/>
    </row>
    <row r="5" spans="1:14" x14ac:dyDescent="0.2">
      <c r="B5" s="1"/>
      <c r="G5" s="277">
        <v>4</v>
      </c>
      <c r="H5" s="276" t="s">
        <v>138</v>
      </c>
      <c r="I5" s="279"/>
      <c r="J5" s="278"/>
      <c r="K5" s="278"/>
      <c r="L5" s="278"/>
      <c r="M5" s="278"/>
      <c r="N5" s="279"/>
    </row>
    <row r="6" spans="1:14" ht="15" x14ac:dyDescent="0.2">
      <c r="A6" s="247" t="s">
        <v>159</v>
      </c>
      <c r="B6" s="247"/>
      <c r="C6" s="247"/>
      <c r="D6" s="247"/>
      <c r="E6" s="247"/>
      <c r="G6" s="277">
        <v>5</v>
      </c>
      <c r="H6" s="276"/>
      <c r="I6" s="279"/>
      <c r="J6" s="278"/>
      <c r="K6" s="278"/>
      <c r="L6" s="278"/>
      <c r="M6" s="278"/>
      <c r="N6" s="279"/>
    </row>
    <row r="7" spans="1:14" x14ac:dyDescent="0.2">
      <c r="B7" s="2"/>
      <c r="G7" s="277">
        <v>6</v>
      </c>
      <c r="H7" s="278"/>
      <c r="I7" s="279"/>
      <c r="J7" s="278"/>
      <c r="K7" s="278"/>
      <c r="L7" s="278"/>
      <c r="M7" s="278"/>
      <c r="N7" s="27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3"/>
      <c r="N8" s="2"/>
    </row>
    <row r="9" spans="1:14" ht="14.25" customHeight="1" thickBot="1" x14ac:dyDescent="0.25">
      <c r="A9" s="111" t="s">
        <v>3</v>
      </c>
      <c r="B9" s="53" t="s">
        <v>5</v>
      </c>
      <c r="C9" s="54"/>
      <c r="D9" s="53" t="s">
        <v>6</v>
      </c>
      <c r="E9" s="55"/>
      <c r="F9" s="56" t="s">
        <v>9</v>
      </c>
      <c r="G9" s="56" t="s">
        <v>10</v>
      </c>
      <c r="H9" s="56" t="s">
        <v>11</v>
      </c>
      <c r="I9" s="5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ht="15" thickBot="1" x14ac:dyDescent="0.25">
      <c r="A10" s="112"/>
      <c r="B10" s="53" t="s">
        <v>5</v>
      </c>
      <c r="C10" s="57"/>
      <c r="D10" s="58"/>
      <c r="E10" s="59" t="s">
        <v>2</v>
      </c>
      <c r="F10" s="60" t="s">
        <v>13</v>
      </c>
      <c r="G10" s="60" t="s">
        <v>15</v>
      </c>
      <c r="H10" s="60" t="s">
        <v>16</v>
      </c>
      <c r="I10" s="60" t="s">
        <v>15</v>
      </c>
      <c r="J10" s="23" t="s">
        <v>55</v>
      </c>
      <c r="K10" s="23" t="s">
        <v>20</v>
      </c>
      <c r="L10" s="173"/>
      <c r="M10" s="173"/>
      <c r="N10" s="176"/>
    </row>
    <row r="11" spans="1:14" ht="15" thickBot="1" x14ac:dyDescent="0.25">
      <c r="A11" s="112"/>
      <c r="B11" s="53" t="s">
        <v>4</v>
      </c>
      <c r="C11" s="57"/>
      <c r="D11" s="58"/>
      <c r="E11" s="24" t="s">
        <v>2</v>
      </c>
      <c r="F11" s="24" t="s">
        <v>13</v>
      </c>
      <c r="G11" s="24" t="s">
        <v>15</v>
      </c>
      <c r="H11" s="24" t="s">
        <v>16</v>
      </c>
      <c r="I11" s="24" t="s">
        <v>15</v>
      </c>
      <c r="J11" s="24" t="s">
        <v>23</v>
      </c>
      <c r="K11" s="24"/>
      <c r="L11" s="174"/>
      <c r="M11" s="174"/>
      <c r="N11" s="177"/>
    </row>
    <row r="12" spans="1:14" x14ac:dyDescent="0.2">
      <c r="A12" s="234">
        <v>1</v>
      </c>
      <c r="B12" s="4" t="s">
        <v>147</v>
      </c>
      <c r="C12" s="263"/>
      <c r="D12" s="266" t="s">
        <v>166</v>
      </c>
      <c r="E12" s="269" t="s">
        <v>2</v>
      </c>
      <c r="F12" s="254">
        <v>7.8</v>
      </c>
      <c r="G12" s="254">
        <v>6.6680000000000001</v>
      </c>
      <c r="H12" s="254">
        <v>5.62</v>
      </c>
      <c r="I12" s="254">
        <v>5.6280000000000001</v>
      </c>
      <c r="J12" s="271">
        <f>ROUND(SUM(F12:I14)/4,3)</f>
        <v>6.4290000000000003</v>
      </c>
      <c r="K12" s="260">
        <v>0</v>
      </c>
      <c r="L12" s="248">
        <f>ROUND(SUM(F12:I14)/4,3)</f>
        <v>6.4290000000000003</v>
      </c>
      <c r="M12" s="248">
        <f>L12</f>
        <v>6.4290000000000003</v>
      </c>
      <c r="N12" s="187">
        <f>M12</f>
        <v>6.4290000000000003</v>
      </c>
    </row>
    <row r="13" spans="1:14" x14ac:dyDescent="0.2">
      <c r="A13" s="235"/>
      <c r="B13" s="73"/>
      <c r="C13" s="264"/>
      <c r="D13" s="267"/>
      <c r="E13" s="270"/>
      <c r="F13" s="255"/>
      <c r="G13" s="255"/>
      <c r="H13" s="255"/>
      <c r="I13" s="255"/>
      <c r="J13" s="272"/>
      <c r="K13" s="261"/>
      <c r="L13" s="249"/>
      <c r="M13" s="249"/>
      <c r="N13" s="188"/>
    </row>
    <row r="14" spans="1:14" ht="15" thickBot="1" x14ac:dyDescent="0.25">
      <c r="A14" s="235"/>
      <c r="B14" s="297" t="s">
        <v>164</v>
      </c>
      <c r="C14" s="264"/>
      <c r="D14" s="267"/>
      <c r="E14" s="270"/>
      <c r="F14" s="256"/>
      <c r="G14" s="256"/>
      <c r="H14" s="256"/>
      <c r="I14" s="256"/>
      <c r="J14" s="273"/>
      <c r="K14" s="262"/>
      <c r="L14" s="250"/>
      <c r="M14" s="250"/>
      <c r="N14" s="188"/>
    </row>
    <row r="15" spans="1:14" ht="15" thickBot="1" x14ac:dyDescent="0.25">
      <c r="A15" s="235"/>
      <c r="B15" s="295"/>
      <c r="C15" s="264"/>
      <c r="D15" s="268"/>
      <c r="E15" s="254"/>
      <c r="F15" s="287"/>
      <c r="G15" s="287"/>
      <c r="H15" s="287"/>
      <c r="I15" s="287"/>
      <c r="J15" s="287"/>
      <c r="K15" s="287"/>
      <c r="L15" s="287"/>
      <c r="M15" s="288"/>
      <c r="N15" s="188"/>
    </row>
    <row r="16" spans="1:14" x14ac:dyDescent="0.2">
      <c r="A16" s="235"/>
      <c r="B16" s="296" t="s">
        <v>165</v>
      </c>
      <c r="C16" s="264"/>
      <c r="D16" s="67"/>
      <c r="E16" s="255"/>
      <c r="F16" s="289"/>
      <c r="G16" s="289"/>
      <c r="H16" s="289"/>
      <c r="I16" s="289"/>
      <c r="J16" s="289"/>
      <c r="K16" s="289"/>
      <c r="L16" s="289"/>
      <c r="M16" s="290"/>
      <c r="N16" s="188"/>
    </row>
    <row r="17" spans="1:14" ht="15" thickBot="1" x14ac:dyDescent="0.25">
      <c r="A17" s="236"/>
      <c r="B17" s="75"/>
      <c r="C17" s="285"/>
      <c r="D17" s="42"/>
      <c r="E17" s="292"/>
      <c r="F17" s="293"/>
      <c r="G17" s="293"/>
      <c r="H17" s="293"/>
      <c r="I17" s="293"/>
      <c r="J17" s="293"/>
      <c r="K17" s="293"/>
      <c r="L17" s="293"/>
      <c r="M17" s="294"/>
      <c r="N17" s="189"/>
    </row>
    <row r="18" spans="1:14" ht="15" thickTop="1" x14ac:dyDescent="0.2">
      <c r="A18" s="235">
        <v>2</v>
      </c>
      <c r="B18" s="298" t="s">
        <v>160</v>
      </c>
      <c r="C18" s="264"/>
      <c r="D18" s="282" t="s">
        <v>163</v>
      </c>
      <c r="E18" s="270" t="s">
        <v>2</v>
      </c>
      <c r="F18" s="255">
        <v>5.5650000000000004</v>
      </c>
      <c r="G18" s="255">
        <v>5.5880000000000001</v>
      </c>
      <c r="H18" s="255">
        <v>5.29</v>
      </c>
      <c r="I18" s="255">
        <v>4.2300000000000004</v>
      </c>
      <c r="J18" s="272">
        <f>ROUND(SUM(F18:I20)/4,3)</f>
        <v>5.1680000000000001</v>
      </c>
      <c r="K18" s="261">
        <v>0</v>
      </c>
      <c r="L18" s="249">
        <f>ROUND(SUM(F18:I20)/4,3)</f>
        <v>5.1680000000000001</v>
      </c>
      <c r="M18" s="249">
        <f>L18</f>
        <v>5.1680000000000001</v>
      </c>
      <c r="N18" s="188">
        <f>M18</f>
        <v>5.1680000000000001</v>
      </c>
    </row>
    <row r="19" spans="1:14" x14ac:dyDescent="0.2">
      <c r="A19" s="235"/>
      <c r="B19" s="281"/>
      <c r="C19" s="264"/>
      <c r="D19" s="282"/>
      <c r="E19" s="270"/>
      <c r="F19" s="255"/>
      <c r="G19" s="255"/>
      <c r="H19" s="255"/>
      <c r="I19" s="255"/>
      <c r="J19" s="272"/>
      <c r="K19" s="261"/>
      <c r="L19" s="249"/>
      <c r="M19" s="249"/>
      <c r="N19" s="188"/>
    </row>
    <row r="20" spans="1:14" ht="15" thickBot="1" x14ac:dyDescent="0.25">
      <c r="A20" s="235"/>
      <c r="B20" s="62" t="s">
        <v>161</v>
      </c>
      <c r="C20" s="264"/>
      <c r="D20" s="282"/>
      <c r="E20" s="270"/>
      <c r="F20" s="256"/>
      <c r="G20" s="256"/>
      <c r="H20" s="256"/>
      <c r="I20" s="256"/>
      <c r="J20" s="273"/>
      <c r="K20" s="262"/>
      <c r="L20" s="250"/>
      <c r="M20" s="250"/>
      <c r="N20" s="188"/>
    </row>
    <row r="21" spans="1:14" ht="15" thickBot="1" x14ac:dyDescent="0.25">
      <c r="A21" s="235"/>
      <c r="B21" s="61"/>
      <c r="C21" s="264"/>
      <c r="D21" s="283"/>
      <c r="E21" s="254"/>
      <c r="F21" s="287"/>
      <c r="G21" s="287"/>
      <c r="H21" s="287"/>
      <c r="I21" s="287"/>
      <c r="J21" s="287"/>
      <c r="K21" s="287"/>
      <c r="L21" s="287"/>
      <c r="M21" s="288"/>
      <c r="N21" s="188"/>
    </row>
    <row r="22" spans="1:14" x14ac:dyDescent="0.2">
      <c r="A22" s="235"/>
      <c r="B22" s="280" t="s">
        <v>162</v>
      </c>
      <c r="C22" s="264"/>
      <c r="D22" s="284"/>
      <c r="E22" s="255"/>
      <c r="F22" s="289"/>
      <c r="G22" s="289"/>
      <c r="H22" s="289"/>
      <c r="I22" s="289"/>
      <c r="J22" s="289"/>
      <c r="K22" s="289"/>
      <c r="L22" s="289"/>
      <c r="M22" s="290"/>
      <c r="N22" s="188"/>
    </row>
    <row r="23" spans="1:14" ht="15" thickBot="1" x14ac:dyDescent="0.25">
      <c r="A23" s="236"/>
      <c r="B23" s="291"/>
      <c r="C23" s="285"/>
      <c r="D23" s="286"/>
      <c r="E23" s="292"/>
      <c r="F23" s="293"/>
      <c r="G23" s="293"/>
      <c r="H23" s="293"/>
      <c r="I23" s="293"/>
      <c r="J23" s="293"/>
      <c r="K23" s="293"/>
      <c r="L23" s="293"/>
      <c r="M23" s="294"/>
      <c r="N23" s="189"/>
    </row>
    <row r="24" spans="1:14" ht="15" thickTop="1" x14ac:dyDescent="0.2"/>
  </sheetData>
  <mergeCells count="34">
    <mergeCell ref="E15:M15"/>
    <mergeCell ref="E16:M17"/>
    <mergeCell ref="E21:M23"/>
    <mergeCell ref="K18:K20"/>
    <mergeCell ref="L18:L20"/>
    <mergeCell ref="M18:M20"/>
    <mergeCell ref="N18:N23"/>
    <mergeCell ref="A18:A23"/>
    <mergeCell ref="C18:C23"/>
    <mergeCell ref="D18:D21"/>
    <mergeCell ref="E18:E20"/>
    <mergeCell ref="F18:F20"/>
    <mergeCell ref="G18:G20"/>
    <mergeCell ref="H18:H20"/>
    <mergeCell ref="I18:I20"/>
    <mergeCell ref="J18:J20"/>
    <mergeCell ref="M12:M14"/>
    <mergeCell ref="N12:N17"/>
    <mergeCell ref="G12:G14"/>
    <mergeCell ref="H12:H14"/>
    <mergeCell ref="I12:I14"/>
    <mergeCell ref="J12:J14"/>
    <mergeCell ref="K12:K14"/>
    <mergeCell ref="L12:L14"/>
    <mergeCell ref="A4:E4"/>
    <mergeCell ref="A6:E6"/>
    <mergeCell ref="L9:L11"/>
    <mergeCell ref="M9:M11"/>
    <mergeCell ref="N9:N11"/>
    <mergeCell ref="A12:A17"/>
    <mergeCell ref="C12:C17"/>
    <mergeCell ref="D12:D15"/>
    <mergeCell ref="E12:E14"/>
    <mergeCell ref="F12:F14"/>
  </mergeCells>
  <pageMargins left="0.35433070866141736" right="0.35433070866141736" top="0.47244094488188981" bottom="0.47244094488188981" header="0.35433070866141736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opLeftCell="C1" zoomScale="130" zoomScaleNormal="130" workbookViewId="0">
      <selection activeCell="E16" sqref="E16:M17"/>
    </sheetView>
  </sheetViews>
  <sheetFormatPr defaultColWidth="8.796875" defaultRowHeight="14.25" x14ac:dyDescent="0.2"/>
  <cols>
    <col min="1" max="1" width="4.296875" customWidth="1"/>
    <col min="2" max="2" width="20.19921875" customWidth="1"/>
    <col min="3" max="3" width="4.69921875" customWidth="1"/>
    <col min="4" max="4" width="14.5" customWidth="1"/>
    <col min="5" max="5" width="7.8984375" customWidth="1"/>
    <col min="6" max="6" width="7.09765625" customWidth="1"/>
    <col min="7" max="7" width="8.69921875" customWidth="1"/>
    <col min="8" max="9" width="7.09765625" customWidth="1"/>
    <col min="10" max="10" width="6.3984375" customWidth="1"/>
    <col min="11" max="11" width="6.5" customWidth="1"/>
    <col min="12" max="13" width="5.8984375" customWidth="1"/>
    <col min="14" max="14" width="7.3984375" customWidth="1"/>
    <col min="15" max="15" width="9.296875" customWidth="1"/>
  </cols>
  <sheetData>
    <row r="1" spans="1:14" ht="28.5" customHeight="1" x14ac:dyDescent="0.2">
      <c r="C1" s="5" t="s">
        <v>104</v>
      </c>
      <c r="G1" s="92" t="s">
        <v>1</v>
      </c>
      <c r="H1" s="93" t="s">
        <v>156</v>
      </c>
      <c r="I1" s="94" t="s">
        <v>157</v>
      </c>
      <c r="J1" s="97"/>
    </row>
    <row r="2" spans="1:14" x14ac:dyDescent="0.2">
      <c r="G2" s="108" t="s">
        <v>138</v>
      </c>
      <c r="H2" s="105" t="s">
        <v>137</v>
      </c>
      <c r="I2" s="106" t="s">
        <v>136</v>
      </c>
      <c r="J2" s="98"/>
      <c r="K2" s="98"/>
      <c r="L2" s="98"/>
    </row>
    <row r="3" spans="1:14" x14ac:dyDescent="0.2">
      <c r="B3" s="1"/>
      <c r="G3" s="108" t="s">
        <v>24</v>
      </c>
      <c r="H3" s="106" t="s">
        <v>134</v>
      </c>
      <c r="I3" s="105" t="s">
        <v>137</v>
      </c>
      <c r="J3" s="98"/>
      <c r="K3" s="98"/>
      <c r="L3" s="99"/>
    </row>
    <row r="4" spans="1:14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7" t="s">
        <v>135</v>
      </c>
      <c r="J4" s="98"/>
      <c r="K4" s="98"/>
      <c r="L4" s="99"/>
    </row>
    <row r="5" spans="1:14" x14ac:dyDescent="0.2">
      <c r="B5" s="1"/>
      <c r="G5" s="108" t="s">
        <v>133</v>
      </c>
      <c r="H5" s="107" t="s">
        <v>135</v>
      </c>
      <c r="I5" s="106" t="s">
        <v>134</v>
      </c>
      <c r="J5" s="98"/>
      <c r="K5" s="98"/>
      <c r="L5" s="99"/>
    </row>
    <row r="6" spans="1:14" ht="15" x14ac:dyDescent="0.2">
      <c r="A6" s="205" t="s">
        <v>105</v>
      </c>
      <c r="B6" s="205"/>
      <c r="C6" s="205"/>
      <c r="D6" s="205"/>
      <c r="E6" s="205"/>
      <c r="G6" s="108">
        <v>5</v>
      </c>
      <c r="H6" s="101"/>
      <c r="I6" s="100"/>
      <c r="J6" s="98"/>
      <c r="K6" s="98"/>
      <c r="L6" s="99"/>
    </row>
    <row r="7" spans="1:14" x14ac:dyDescent="0.2">
      <c r="B7" s="2"/>
      <c r="G7" s="108">
        <v>6</v>
      </c>
      <c r="H7" s="100"/>
      <c r="I7" s="109"/>
      <c r="J7" s="98"/>
      <c r="K7" s="98"/>
      <c r="L7" s="9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2"/>
    </row>
    <row r="9" spans="1:14" ht="14.25" customHeight="1" thickBot="1" x14ac:dyDescent="0.25">
      <c r="A9" s="163" t="s">
        <v>3</v>
      </c>
      <c r="B9" s="163" t="s">
        <v>5</v>
      </c>
      <c r="C9" s="206" t="s">
        <v>0</v>
      </c>
      <c r="D9" s="209" t="s">
        <v>6</v>
      </c>
      <c r="E9" s="22"/>
      <c r="F9" s="6" t="s">
        <v>9</v>
      </c>
      <c r="G9" s="6" t="s">
        <v>10</v>
      </c>
      <c r="H9" s="6" t="s">
        <v>11</v>
      </c>
      <c r="I9" s="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x14ac:dyDescent="0.2">
      <c r="A10" s="164"/>
      <c r="B10" s="164"/>
      <c r="C10" s="207"/>
      <c r="D10" s="210"/>
      <c r="E10" s="14" t="s">
        <v>8</v>
      </c>
      <c r="F10" s="14" t="s">
        <v>13</v>
      </c>
      <c r="G10" s="15" t="s">
        <v>14</v>
      </c>
      <c r="H10" s="15" t="s">
        <v>14</v>
      </c>
      <c r="I10" s="15" t="s">
        <v>14</v>
      </c>
      <c r="J10" s="23" t="s">
        <v>21</v>
      </c>
      <c r="K10" s="23"/>
      <c r="L10" s="173"/>
      <c r="M10" s="173"/>
      <c r="N10" s="176"/>
    </row>
    <row r="11" spans="1:14" ht="15" thickBot="1" x14ac:dyDescent="0.25">
      <c r="A11" s="164"/>
      <c r="B11" s="164"/>
      <c r="C11" s="207"/>
      <c r="D11" s="210"/>
      <c r="E11" s="16" t="s">
        <v>2</v>
      </c>
      <c r="F11" s="16" t="s">
        <v>13</v>
      </c>
      <c r="G11" s="17" t="s">
        <v>15</v>
      </c>
      <c r="H11" s="17" t="s">
        <v>16</v>
      </c>
      <c r="I11" s="17" t="s">
        <v>15</v>
      </c>
      <c r="J11" s="23" t="s">
        <v>22</v>
      </c>
      <c r="K11" s="23" t="s">
        <v>20</v>
      </c>
      <c r="L11" s="173"/>
      <c r="M11" s="173"/>
      <c r="N11" s="176"/>
    </row>
    <row r="12" spans="1:14" x14ac:dyDescent="0.2">
      <c r="A12" s="164"/>
      <c r="B12" s="163" t="s">
        <v>4</v>
      </c>
      <c r="C12" s="207"/>
      <c r="D12" s="210"/>
      <c r="E12" s="16" t="s">
        <v>8</v>
      </c>
      <c r="F12" s="16" t="s">
        <v>13</v>
      </c>
      <c r="G12" s="17" t="s">
        <v>14</v>
      </c>
      <c r="H12" s="17" t="s">
        <v>14</v>
      </c>
      <c r="I12" s="17" t="s">
        <v>14</v>
      </c>
      <c r="J12" s="23" t="s">
        <v>23</v>
      </c>
      <c r="K12" s="23"/>
      <c r="L12" s="173"/>
      <c r="M12" s="173"/>
      <c r="N12" s="176"/>
    </row>
    <row r="13" spans="1:14" ht="15" thickBot="1" x14ac:dyDescent="0.25">
      <c r="A13" s="165"/>
      <c r="B13" s="165"/>
      <c r="C13" s="208"/>
      <c r="D13" s="211"/>
      <c r="E13" s="18" t="s">
        <v>2</v>
      </c>
      <c r="F13" s="18" t="s">
        <v>13</v>
      </c>
      <c r="G13" s="19" t="s">
        <v>15</v>
      </c>
      <c r="H13" s="19" t="s">
        <v>16</v>
      </c>
      <c r="I13" s="19" t="s">
        <v>15</v>
      </c>
      <c r="J13" s="24"/>
      <c r="K13" s="24"/>
      <c r="L13" s="174"/>
      <c r="M13" s="174"/>
      <c r="N13" s="177"/>
    </row>
    <row r="14" spans="1:14" x14ac:dyDescent="0.2">
      <c r="A14" s="194"/>
      <c r="B14" s="38" t="s">
        <v>63</v>
      </c>
      <c r="C14" s="203" t="s">
        <v>26</v>
      </c>
      <c r="D14" s="195" t="s">
        <v>61</v>
      </c>
      <c r="E14" s="8" t="s">
        <v>8</v>
      </c>
      <c r="F14" s="11">
        <v>5.7149999999999999</v>
      </c>
      <c r="G14" s="11">
        <v>4.0430000000000001</v>
      </c>
      <c r="H14" s="11">
        <v>5.1289999999999996</v>
      </c>
      <c r="I14" s="11">
        <v>3.9860000000000002</v>
      </c>
      <c r="J14" s="31">
        <f t="shared" ref="J14:J15" si="0">ROUND(SUM(F14:I14)/4,3)</f>
        <v>4.718</v>
      </c>
      <c r="K14" s="27"/>
      <c r="L14" s="11">
        <f>ROUND(SUM(F14:I14)/4,3)</f>
        <v>4.718</v>
      </c>
      <c r="M14" s="185">
        <f>ROUND(SUM(L14:L15)/2,3)</f>
        <v>4.9589999999999996</v>
      </c>
      <c r="N14" s="187">
        <f>ROUND((M14)/1,3)</f>
        <v>4.9589999999999996</v>
      </c>
    </row>
    <row r="15" spans="1:14" ht="15" thickBot="1" x14ac:dyDescent="0.25">
      <c r="A15" s="179"/>
      <c r="B15" s="35" t="s">
        <v>88</v>
      </c>
      <c r="C15" s="182"/>
      <c r="D15" s="184"/>
      <c r="E15" s="148" t="s">
        <v>2</v>
      </c>
      <c r="F15" s="146">
        <v>5.5</v>
      </c>
      <c r="G15" s="146">
        <v>6</v>
      </c>
      <c r="H15" s="146">
        <v>4.0750000000000002</v>
      </c>
      <c r="I15" s="146">
        <v>5.2220000000000004</v>
      </c>
      <c r="J15" s="149">
        <f t="shared" si="0"/>
        <v>5.1989999999999998</v>
      </c>
      <c r="K15" s="149"/>
      <c r="L15" s="146">
        <f>J15-K15</f>
        <v>5.1989999999999998</v>
      </c>
      <c r="M15" s="186"/>
      <c r="N15" s="188"/>
    </row>
    <row r="16" spans="1:14" x14ac:dyDescent="0.2">
      <c r="A16" s="179"/>
      <c r="B16" s="38" t="s">
        <v>62</v>
      </c>
      <c r="C16" s="182"/>
      <c r="D16" s="7"/>
      <c r="E16" s="198"/>
      <c r="F16" s="199"/>
      <c r="G16" s="199"/>
      <c r="H16" s="199"/>
      <c r="I16" s="199"/>
      <c r="J16" s="199"/>
      <c r="K16" s="199"/>
      <c r="L16" s="199"/>
      <c r="M16" s="196"/>
      <c r="N16" s="188"/>
    </row>
    <row r="17" spans="1:14" ht="15" thickBot="1" x14ac:dyDescent="0.25">
      <c r="A17" s="202"/>
      <c r="B17" s="36" t="s">
        <v>89</v>
      </c>
      <c r="C17" s="204"/>
      <c r="D17" s="48" t="s">
        <v>86</v>
      </c>
      <c r="E17" s="200"/>
      <c r="F17" s="201"/>
      <c r="G17" s="201"/>
      <c r="H17" s="201"/>
      <c r="I17" s="201"/>
      <c r="J17" s="201"/>
      <c r="K17" s="201"/>
      <c r="L17" s="201"/>
      <c r="M17" s="197"/>
      <c r="N17" s="189"/>
    </row>
    <row r="18" spans="1:14" x14ac:dyDescent="0.2">
      <c r="E18" s="147"/>
      <c r="F18" s="147"/>
      <c r="G18" s="147"/>
      <c r="H18" s="147"/>
      <c r="I18" s="147"/>
      <c r="J18" s="147"/>
      <c r="K18" s="147"/>
      <c r="L18" s="147"/>
    </row>
    <row r="19" spans="1:14" x14ac:dyDescent="0.2">
      <c r="E19" s="147"/>
      <c r="F19" s="147"/>
      <c r="G19" s="147"/>
      <c r="H19" s="147"/>
      <c r="I19" s="147"/>
      <c r="J19" s="150"/>
      <c r="K19" s="147"/>
      <c r="L19" s="147"/>
    </row>
    <row r="20" spans="1:14" x14ac:dyDescent="0.2">
      <c r="A20" s="38"/>
      <c r="E20" s="147"/>
      <c r="F20" s="147"/>
      <c r="G20" s="147"/>
      <c r="H20" s="147"/>
      <c r="I20" s="147"/>
      <c r="J20" s="147"/>
      <c r="K20" s="147"/>
      <c r="L20" s="147"/>
    </row>
    <row r="21" spans="1:14" x14ac:dyDescent="0.2">
      <c r="B21" s="38"/>
      <c r="E21" s="147"/>
      <c r="F21" s="147"/>
      <c r="G21" s="147"/>
      <c r="H21" s="147"/>
      <c r="I21" s="147"/>
      <c r="J21" s="147"/>
      <c r="K21" s="147"/>
      <c r="L21" s="147"/>
    </row>
  </sheetData>
  <mergeCells count="18">
    <mergeCell ref="A4:E4"/>
    <mergeCell ref="A6:E6"/>
    <mergeCell ref="A9:A13"/>
    <mergeCell ref="B9:B11"/>
    <mergeCell ref="C9:C13"/>
    <mergeCell ref="D9:D13"/>
    <mergeCell ref="B12:B13"/>
    <mergeCell ref="D14:D15"/>
    <mergeCell ref="A14:A17"/>
    <mergeCell ref="M9:M13"/>
    <mergeCell ref="L9:L13"/>
    <mergeCell ref="C14:C17"/>
    <mergeCell ref="N9:N13"/>
    <mergeCell ref="N14:N17"/>
    <mergeCell ref="M16:M17"/>
    <mergeCell ref="M14:M15"/>
    <mergeCell ref="E16:L16"/>
    <mergeCell ref="E17:L17"/>
  </mergeCells>
  <phoneticPr fontId="13" type="noConversion"/>
  <pageMargins left="0.35433070866141736" right="0.35433070866141736" top="0.47244094488188981" bottom="0.47244094488188981" header="0.35433070866141736" footer="0.51181102362204722"/>
  <pageSetup paperSize="9" scale="9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workbookViewId="0">
      <selection activeCell="E16" sqref="E16:M17"/>
    </sheetView>
  </sheetViews>
  <sheetFormatPr defaultColWidth="8.796875" defaultRowHeight="14.25" x14ac:dyDescent="0.2"/>
  <cols>
    <col min="1" max="1" width="6.69921875" customWidth="1"/>
    <col min="2" max="2" width="20.19921875" customWidth="1"/>
    <col min="3" max="3" width="4.69921875" customWidth="1"/>
    <col min="4" max="4" width="15.19921875" customWidth="1"/>
    <col min="5" max="5" width="7.8984375" customWidth="1"/>
    <col min="6" max="6" width="6.3984375" customWidth="1"/>
    <col min="7" max="7" width="8.59765625" customWidth="1"/>
    <col min="8" max="11" width="7.69921875" customWidth="1"/>
    <col min="12" max="12" width="6.59765625" customWidth="1"/>
    <col min="13" max="13" width="5.8984375" customWidth="1"/>
    <col min="14" max="14" width="7.3984375" customWidth="1"/>
    <col min="15" max="15" width="9.296875" customWidth="1"/>
  </cols>
  <sheetData>
    <row r="1" spans="1:14" ht="28.5" customHeight="1" x14ac:dyDescent="0.2">
      <c r="C1" s="5" t="s">
        <v>104</v>
      </c>
      <c r="G1" s="92" t="s">
        <v>1</v>
      </c>
      <c r="H1" s="93" t="s">
        <v>156</v>
      </c>
      <c r="I1" s="94" t="s">
        <v>157</v>
      </c>
      <c r="J1" s="97"/>
    </row>
    <row r="2" spans="1:14" x14ac:dyDescent="0.2">
      <c r="G2" s="108" t="s">
        <v>138</v>
      </c>
      <c r="H2" s="105" t="s">
        <v>137</v>
      </c>
      <c r="I2" s="103" t="s">
        <v>136</v>
      </c>
      <c r="J2" s="98"/>
      <c r="K2" s="98"/>
      <c r="L2" s="98"/>
    </row>
    <row r="3" spans="1:14" x14ac:dyDescent="0.2">
      <c r="B3" s="1"/>
      <c r="G3" s="108" t="s">
        <v>24</v>
      </c>
      <c r="H3" s="106" t="s">
        <v>134</v>
      </c>
      <c r="I3" s="102" t="s">
        <v>137</v>
      </c>
      <c r="J3" s="98"/>
      <c r="K3" s="98"/>
      <c r="L3" s="99"/>
    </row>
    <row r="4" spans="1:14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4" t="s">
        <v>135</v>
      </c>
      <c r="J4" s="98"/>
      <c r="K4" s="98"/>
      <c r="L4" s="99"/>
    </row>
    <row r="5" spans="1:14" x14ac:dyDescent="0.2">
      <c r="B5" s="1"/>
      <c r="G5" s="108" t="s">
        <v>133</v>
      </c>
      <c r="H5" s="107" t="s">
        <v>135</v>
      </c>
      <c r="I5" s="103" t="s">
        <v>134</v>
      </c>
      <c r="J5" s="98"/>
      <c r="K5" s="98"/>
      <c r="L5" s="99"/>
    </row>
    <row r="6" spans="1:14" ht="15" x14ac:dyDescent="0.2">
      <c r="A6" s="205" t="s">
        <v>37</v>
      </c>
      <c r="B6" s="205"/>
      <c r="C6" s="205"/>
      <c r="D6" s="205"/>
      <c r="E6" s="205"/>
      <c r="G6" s="108">
        <v>5</v>
      </c>
      <c r="H6" s="101"/>
      <c r="I6" s="100"/>
      <c r="J6" s="98"/>
      <c r="K6" s="98"/>
      <c r="L6" s="99"/>
    </row>
    <row r="7" spans="1:14" x14ac:dyDescent="0.2">
      <c r="B7" s="2"/>
      <c r="G7" s="108">
        <v>6</v>
      </c>
      <c r="H7" s="100"/>
      <c r="I7" s="109"/>
      <c r="J7" s="98"/>
      <c r="K7" s="98"/>
      <c r="L7" s="9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2"/>
    </row>
    <row r="9" spans="1:14" ht="14.25" customHeight="1" thickBot="1" x14ac:dyDescent="0.25">
      <c r="A9" s="163" t="s">
        <v>3</v>
      </c>
      <c r="B9" s="163" t="s">
        <v>5</v>
      </c>
      <c r="C9" s="214" t="s">
        <v>0</v>
      </c>
      <c r="D9" s="217" t="s">
        <v>6</v>
      </c>
      <c r="E9" s="22"/>
      <c r="F9" s="6" t="s">
        <v>9</v>
      </c>
      <c r="G9" s="6" t="s">
        <v>10</v>
      </c>
      <c r="H9" s="6" t="s">
        <v>11</v>
      </c>
      <c r="I9" s="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x14ac:dyDescent="0.2">
      <c r="A10" s="164"/>
      <c r="B10" s="164"/>
      <c r="C10" s="215"/>
      <c r="D10" s="218"/>
      <c r="E10" s="14" t="s">
        <v>8</v>
      </c>
      <c r="F10" s="14" t="s">
        <v>13</v>
      </c>
      <c r="G10" s="15" t="s">
        <v>14</v>
      </c>
      <c r="H10" s="15" t="s">
        <v>14</v>
      </c>
      <c r="I10" s="15" t="s">
        <v>14</v>
      </c>
      <c r="J10" s="23" t="s">
        <v>21</v>
      </c>
      <c r="K10" s="23"/>
      <c r="L10" s="173"/>
      <c r="M10" s="173"/>
      <c r="N10" s="176"/>
    </row>
    <row r="11" spans="1:14" ht="15" thickBot="1" x14ac:dyDescent="0.25">
      <c r="A11" s="164"/>
      <c r="B11" s="164"/>
      <c r="C11" s="215"/>
      <c r="D11" s="218"/>
      <c r="E11" s="16" t="s">
        <v>2</v>
      </c>
      <c r="F11" s="16" t="s">
        <v>13</v>
      </c>
      <c r="G11" s="17" t="s">
        <v>15</v>
      </c>
      <c r="H11" s="17" t="s">
        <v>16</v>
      </c>
      <c r="I11" s="17" t="s">
        <v>15</v>
      </c>
      <c r="J11" s="23" t="s">
        <v>22</v>
      </c>
      <c r="K11" s="23" t="s">
        <v>20</v>
      </c>
      <c r="L11" s="173"/>
      <c r="M11" s="173"/>
      <c r="N11" s="176"/>
    </row>
    <row r="12" spans="1:14" x14ac:dyDescent="0.2">
      <c r="A12" s="164"/>
      <c r="B12" s="163" t="s">
        <v>4</v>
      </c>
      <c r="C12" s="215"/>
      <c r="D12" s="218"/>
      <c r="E12" s="16" t="s">
        <v>8</v>
      </c>
      <c r="F12" s="16" t="s">
        <v>13</v>
      </c>
      <c r="G12" s="17" t="s">
        <v>14</v>
      </c>
      <c r="H12" s="17" t="s">
        <v>14</v>
      </c>
      <c r="I12" s="17" t="s">
        <v>14</v>
      </c>
      <c r="J12" s="23" t="s">
        <v>23</v>
      </c>
      <c r="K12" s="23"/>
      <c r="L12" s="173"/>
      <c r="M12" s="173"/>
      <c r="N12" s="176"/>
    </row>
    <row r="13" spans="1:14" ht="15" thickBot="1" x14ac:dyDescent="0.25">
      <c r="A13" s="165"/>
      <c r="B13" s="165"/>
      <c r="C13" s="216"/>
      <c r="D13" s="219"/>
      <c r="E13" s="18" t="s">
        <v>2</v>
      </c>
      <c r="F13" s="18" t="s">
        <v>13</v>
      </c>
      <c r="G13" s="19" t="s">
        <v>15</v>
      </c>
      <c r="H13" s="19" t="s">
        <v>16</v>
      </c>
      <c r="I13" s="19" t="s">
        <v>15</v>
      </c>
      <c r="J13" s="24"/>
      <c r="K13" s="24"/>
      <c r="L13" s="174"/>
      <c r="M13" s="174"/>
      <c r="N13" s="177"/>
    </row>
    <row r="14" spans="1:14" x14ac:dyDescent="0.2">
      <c r="A14" s="194">
        <v>1</v>
      </c>
      <c r="B14" s="43" t="s">
        <v>69</v>
      </c>
      <c r="C14" s="203" t="s">
        <v>26</v>
      </c>
      <c r="D14" s="220" t="s">
        <v>70</v>
      </c>
      <c r="E14" s="8" t="s">
        <v>8</v>
      </c>
      <c r="F14" s="11">
        <v>6.7750000000000004</v>
      </c>
      <c r="G14" s="11">
        <v>5.2569999999999997</v>
      </c>
      <c r="H14" s="11">
        <v>5.5</v>
      </c>
      <c r="I14" s="11">
        <v>5.1710000000000003</v>
      </c>
      <c r="J14" s="155">
        <f t="shared" ref="J14:J15" si="0">ROUND(SUM(F14:I14)/4,3)</f>
        <v>5.6760000000000002</v>
      </c>
      <c r="K14" s="27"/>
      <c r="L14" s="11">
        <f>ROUND(SUM(F14:I14)/4,3)</f>
        <v>5.6760000000000002</v>
      </c>
      <c r="M14" s="185">
        <f>ROUND(SUM(L14:L15)/2,3)</f>
        <v>6.2359999999999998</v>
      </c>
      <c r="N14" s="187">
        <f>ROUND((M14+M16)/1,3)</f>
        <v>6.2359999999999998</v>
      </c>
    </row>
    <row r="15" spans="1:14" x14ac:dyDescent="0.2">
      <c r="A15" s="179"/>
      <c r="B15" s="40" t="s">
        <v>90</v>
      </c>
      <c r="C15" s="182"/>
      <c r="D15" s="221"/>
      <c r="E15" s="151" t="s">
        <v>2</v>
      </c>
      <c r="F15" s="152">
        <v>7.05</v>
      </c>
      <c r="G15" s="152">
        <v>7.556</v>
      </c>
      <c r="H15" s="152">
        <v>5.2450000000000001</v>
      </c>
      <c r="I15" s="152">
        <v>7.3330000000000002</v>
      </c>
      <c r="J15" s="31">
        <f t="shared" si="0"/>
        <v>6.7960000000000003</v>
      </c>
      <c r="K15" s="153"/>
      <c r="L15" s="152">
        <f>J15-K15</f>
        <v>6.7960000000000003</v>
      </c>
      <c r="M15" s="186"/>
      <c r="N15" s="188"/>
    </row>
    <row r="16" spans="1:14" x14ac:dyDescent="0.2">
      <c r="A16" s="179"/>
      <c r="B16" s="44" t="s">
        <v>34</v>
      </c>
      <c r="C16" s="182"/>
      <c r="D16" s="7"/>
      <c r="E16" s="212"/>
      <c r="F16" s="213"/>
      <c r="G16" s="213"/>
      <c r="H16" s="213"/>
      <c r="I16" s="213"/>
      <c r="J16" s="213"/>
      <c r="K16" s="213"/>
      <c r="L16" s="213"/>
      <c r="M16" s="196"/>
      <c r="N16" s="188"/>
    </row>
    <row r="17" spans="1:14" ht="15" thickBot="1" x14ac:dyDescent="0.25">
      <c r="A17" s="202"/>
      <c r="B17" s="36" t="s">
        <v>87</v>
      </c>
      <c r="C17" s="204"/>
      <c r="D17" s="45" t="s">
        <v>36</v>
      </c>
      <c r="E17" s="200"/>
      <c r="F17" s="201"/>
      <c r="G17" s="201"/>
      <c r="H17" s="201"/>
      <c r="I17" s="201"/>
      <c r="J17" s="201"/>
      <c r="K17" s="201"/>
      <c r="L17" s="201"/>
      <c r="M17" s="197"/>
      <c r="N17" s="222"/>
    </row>
    <row r="18" spans="1:14" ht="15" thickTop="1" x14ac:dyDescent="0.2">
      <c r="A18" s="194">
        <v>2</v>
      </c>
      <c r="B18" s="43" t="s">
        <v>82</v>
      </c>
      <c r="C18" s="203" t="s">
        <v>26</v>
      </c>
      <c r="D18" s="195" t="s">
        <v>64</v>
      </c>
      <c r="E18" s="8" t="s">
        <v>8</v>
      </c>
      <c r="F18" s="11">
        <v>6.1749999999999998</v>
      </c>
      <c r="G18" s="11">
        <v>4.3140000000000001</v>
      </c>
      <c r="H18" s="11">
        <v>4.343</v>
      </c>
      <c r="I18" s="11">
        <v>4.9859999999999998</v>
      </c>
      <c r="J18" s="156">
        <f t="shared" ref="J18:J19" si="1">ROUND(SUM(F18:I18)/4,3)</f>
        <v>4.9550000000000001</v>
      </c>
      <c r="K18" s="27"/>
      <c r="L18" s="11">
        <f>ROUND(SUM(F18:I18)/4,3)</f>
        <v>4.9550000000000001</v>
      </c>
      <c r="M18" s="185">
        <f>ROUND(SUM(L18:L19)/2,3)</f>
        <v>5.6479999999999997</v>
      </c>
      <c r="N18" s="187">
        <f>ROUND((M18+M20)/1,3)</f>
        <v>5.6479999999999997</v>
      </c>
    </row>
    <row r="19" spans="1:14" x14ac:dyDescent="0.2">
      <c r="A19" s="179"/>
      <c r="B19" s="37" t="s">
        <v>91</v>
      </c>
      <c r="C19" s="182"/>
      <c r="D19" s="184"/>
      <c r="E19" s="10" t="s">
        <v>2</v>
      </c>
      <c r="F19" s="12">
        <v>6.3650000000000002</v>
      </c>
      <c r="G19" s="12">
        <v>7.25</v>
      </c>
      <c r="H19" s="12">
        <v>4.6500000000000004</v>
      </c>
      <c r="I19" s="12">
        <v>7.1</v>
      </c>
      <c r="J19" s="154">
        <f t="shared" si="1"/>
        <v>6.3410000000000002</v>
      </c>
      <c r="K19" s="30"/>
      <c r="L19" s="12">
        <f>J19-K19</f>
        <v>6.3410000000000002</v>
      </c>
      <c r="M19" s="186"/>
      <c r="N19" s="188"/>
    </row>
    <row r="20" spans="1:14" x14ac:dyDescent="0.2">
      <c r="A20" s="179"/>
      <c r="B20" s="44" t="s">
        <v>65</v>
      </c>
      <c r="C20" s="182"/>
      <c r="D20" s="7"/>
      <c r="E20" s="198"/>
      <c r="F20" s="199"/>
      <c r="G20" s="199"/>
      <c r="H20" s="199"/>
      <c r="I20" s="199"/>
      <c r="J20" s="199"/>
      <c r="K20" s="199"/>
      <c r="L20" s="199"/>
      <c r="M20" s="196"/>
      <c r="N20" s="188"/>
    </row>
    <row r="21" spans="1:14" ht="15" thickBot="1" x14ac:dyDescent="0.25">
      <c r="A21" s="202"/>
      <c r="B21" s="70" t="s">
        <v>93</v>
      </c>
      <c r="C21" s="204"/>
      <c r="D21" s="48" t="s">
        <v>92</v>
      </c>
      <c r="E21" s="200"/>
      <c r="F21" s="201"/>
      <c r="G21" s="201"/>
      <c r="H21" s="201"/>
      <c r="I21" s="201"/>
      <c r="J21" s="201"/>
      <c r="K21" s="201"/>
      <c r="L21" s="201"/>
      <c r="M21" s="197"/>
      <c r="N21" s="222"/>
    </row>
  </sheetData>
  <mergeCells count="26">
    <mergeCell ref="M14:M15"/>
    <mergeCell ref="N9:N13"/>
    <mergeCell ref="N14:N17"/>
    <mergeCell ref="M16:M17"/>
    <mergeCell ref="N18:N21"/>
    <mergeCell ref="M20:M21"/>
    <mergeCell ref="M18:M19"/>
    <mergeCell ref="A14:A17"/>
    <mergeCell ref="C14:C17"/>
    <mergeCell ref="D14:D15"/>
    <mergeCell ref="D18:D19"/>
    <mergeCell ref="A18:A21"/>
    <mergeCell ref="C18:C21"/>
    <mergeCell ref="M9:M13"/>
    <mergeCell ref="A4:E4"/>
    <mergeCell ref="A6:E6"/>
    <mergeCell ref="A9:A13"/>
    <mergeCell ref="B9:B11"/>
    <mergeCell ref="C9:C13"/>
    <mergeCell ref="D9:D13"/>
    <mergeCell ref="B12:B13"/>
    <mergeCell ref="E16:L16"/>
    <mergeCell ref="E17:L17"/>
    <mergeCell ref="E20:L20"/>
    <mergeCell ref="E21:L21"/>
    <mergeCell ref="L9:L13"/>
  </mergeCells>
  <phoneticPr fontId="13" type="noConversion"/>
  <pageMargins left="0.35433070866141736" right="0.35433070866141736" top="0.54" bottom="0.79" header="0.35433070866141736" footer="0.88"/>
  <pageSetup scale="88" fitToHeight="4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A16" zoomScaleNormal="100" workbookViewId="0">
      <selection activeCell="N37" sqref="N37"/>
    </sheetView>
  </sheetViews>
  <sheetFormatPr defaultColWidth="8.796875" defaultRowHeight="14.25" x14ac:dyDescent="0.2"/>
  <cols>
    <col min="1" max="1" width="4.296875" customWidth="1"/>
    <col min="2" max="2" width="20.19921875" customWidth="1"/>
    <col min="3" max="3" width="4.69921875" customWidth="1"/>
    <col min="4" max="4" width="18.59765625" customWidth="1"/>
    <col min="5" max="5" width="7.8984375" customWidth="1"/>
    <col min="6" max="6" width="5.8984375" customWidth="1"/>
    <col min="7" max="7" width="8.69921875" customWidth="1"/>
    <col min="8" max="9" width="7.09765625" customWidth="1"/>
    <col min="10" max="10" width="6.3984375" customWidth="1"/>
    <col min="11" max="11" width="6.5" customWidth="1"/>
    <col min="12" max="13" width="5.8984375" customWidth="1"/>
    <col min="14" max="14" width="7.3984375" customWidth="1"/>
    <col min="15" max="15" width="9.296875" customWidth="1"/>
  </cols>
  <sheetData>
    <row r="1" spans="1:14" ht="28.5" customHeight="1" x14ac:dyDescent="0.2">
      <c r="C1" s="5" t="s">
        <v>104</v>
      </c>
      <c r="G1" s="92" t="s">
        <v>1</v>
      </c>
      <c r="H1" s="93" t="s">
        <v>156</v>
      </c>
      <c r="I1" s="94" t="s">
        <v>157</v>
      </c>
      <c r="J1" s="97"/>
    </row>
    <row r="2" spans="1:14" x14ac:dyDescent="0.2">
      <c r="G2" s="108" t="s">
        <v>138</v>
      </c>
      <c r="H2" s="105" t="s">
        <v>137</v>
      </c>
      <c r="I2" s="103" t="s">
        <v>136</v>
      </c>
      <c r="J2" s="98"/>
      <c r="K2" s="98"/>
      <c r="L2" s="98"/>
    </row>
    <row r="3" spans="1:14" x14ac:dyDescent="0.2">
      <c r="B3" s="1"/>
      <c r="G3" s="108" t="s">
        <v>24</v>
      </c>
      <c r="H3" s="106" t="s">
        <v>134</v>
      </c>
      <c r="I3" s="102" t="s">
        <v>137</v>
      </c>
      <c r="J3" s="98"/>
      <c r="K3" s="98"/>
      <c r="L3" s="99"/>
    </row>
    <row r="4" spans="1:14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4" t="s">
        <v>135</v>
      </c>
      <c r="J4" s="98"/>
      <c r="K4" s="98"/>
      <c r="L4" s="99"/>
    </row>
    <row r="5" spans="1:14" x14ac:dyDescent="0.2">
      <c r="B5" s="1"/>
      <c r="G5" s="108" t="s">
        <v>133</v>
      </c>
      <c r="H5" s="107" t="s">
        <v>135</v>
      </c>
      <c r="I5" s="103" t="s">
        <v>134</v>
      </c>
      <c r="J5" s="98"/>
      <c r="K5" s="98"/>
      <c r="L5" s="99"/>
    </row>
    <row r="6" spans="1:14" ht="15" x14ac:dyDescent="0.2">
      <c r="A6" s="205" t="s">
        <v>118</v>
      </c>
      <c r="B6" s="205"/>
      <c r="C6" s="205"/>
      <c r="D6" s="205"/>
      <c r="E6" s="205"/>
      <c r="G6" s="108">
        <v>5</v>
      </c>
      <c r="H6" s="101"/>
      <c r="I6" s="100"/>
      <c r="J6" s="98"/>
      <c r="K6" s="98"/>
      <c r="L6" s="99"/>
    </row>
    <row r="7" spans="1:14" x14ac:dyDescent="0.2">
      <c r="B7" s="2"/>
      <c r="G7" s="108">
        <v>6</v>
      </c>
      <c r="H7" s="100"/>
      <c r="I7" s="109"/>
      <c r="J7" s="98"/>
      <c r="K7" s="98"/>
      <c r="L7" s="9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2"/>
    </row>
    <row r="9" spans="1:14" ht="14.25" customHeight="1" thickBot="1" x14ac:dyDescent="0.25">
      <c r="A9" s="163" t="s">
        <v>3</v>
      </c>
      <c r="B9" s="163" t="s">
        <v>5</v>
      </c>
      <c r="C9" s="214" t="s">
        <v>0</v>
      </c>
      <c r="D9" s="217" t="s">
        <v>6</v>
      </c>
      <c r="E9" s="22"/>
      <c r="F9" s="6" t="s">
        <v>9</v>
      </c>
      <c r="G9" s="6" t="s">
        <v>10</v>
      </c>
      <c r="H9" s="6" t="s">
        <v>11</v>
      </c>
      <c r="I9" s="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x14ac:dyDescent="0.2">
      <c r="A10" s="164"/>
      <c r="B10" s="164"/>
      <c r="C10" s="215"/>
      <c r="D10" s="218"/>
      <c r="E10" s="14" t="s">
        <v>8</v>
      </c>
      <c r="F10" s="14" t="s">
        <v>13</v>
      </c>
      <c r="G10" s="15" t="s">
        <v>14</v>
      </c>
      <c r="H10" s="15" t="s">
        <v>14</v>
      </c>
      <c r="I10" s="15" t="s">
        <v>14</v>
      </c>
      <c r="J10" s="23" t="s">
        <v>21</v>
      </c>
      <c r="K10" s="23"/>
      <c r="L10" s="173"/>
      <c r="M10" s="173"/>
      <c r="N10" s="176"/>
    </row>
    <row r="11" spans="1:14" ht="15" thickBot="1" x14ac:dyDescent="0.25">
      <c r="A11" s="164"/>
      <c r="B11" s="164"/>
      <c r="C11" s="215"/>
      <c r="D11" s="218"/>
      <c r="E11" s="16" t="s">
        <v>2</v>
      </c>
      <c r="F11" s="16" t="s">
        <v>13</v>
      </c>
      <c r="G11" s="17" t="s">
        <v>15</v>
      </c>
      <c r="H11" s="17" t="s">
        <v>16</v>
      </c>
      <c r="I11" s="17" t="s">
        <v>15</v>
      </c>
      <c r="J11" s="23" t="s">
        <v>22</v>
      </c>
      <c r="K11" s="23" t="s">
        <v>20</v>
      </c>
      <c r="L11" s="173"/>
      <c r="M11" s="173"/>
      <c r="N11" s="176"/>
    </row>
    <row r="12" spans="1:14" x14ac:dyDescent="0.2">
      <c r="A12" s="164"/>
      <c r="B12" s="163" t="s">
        <v>4</v>
      </c>
      <c r="C12" s="215"/>
      <c r="D12" s="218"/>
      <c r="E12" s="16" t="s">
        <v>8</v>
      </c>
      <c r="F12" s="16" t="s">
        <v>13</v>
      </c>
      <c r="G12" s="17" t="s">
        <v>14</v>
      </c>
      <c r="H12" s="17" t="s">
        <v>14</v>
      </c>
      <c r="I12" s="17" t="s">
        <v>14</v>
      </c>
      <c r="J12" s="23" t="s">
        <v>23</v>
      </c>
      <c r="K12" s="23"/>
      <c r="L12" s="173"/>
      <c r="M12" s="173"/>
      <c r="N12" s="176"/>
    </row>
    <row r="13" spans="1:14" ht="15" thickBot="1" x14ac:dyDescent="0.25">
      <c r="A13" s="164"/>
      <c r="B13" s="164"/>
      <c r="C13" s="215"/>
      <c r="D13" s="218"/>
      <c r="E13" s="82" t="s">
        <v>2</v>
      </c>
      <c r="F13" s="82" t="s">
        <v>13</v>
      </c>
      <c r="G13" s="83" t="s">
        <v>15</v>
      </c>
      <c r="H13" s="83" t="s">
        <v>16</v>
      </c>
      <c r="I13" s="83" t="s">
        <v>15</v>
      </c>
      <c r="J13" s="23"/>
      <c r="K13" s="23"/>
      <c r="L13" s="173"/>
      <c r="M13" s="173"/>
      <c r="N13" s="176"/>
    </row>
    <row r="14" spans="1:14" ht="15" thickTop="1" x14ac:dyDescent="0.2">
      <c r="A14" s="228">
        <f>RANK(N14,N$14:N$33)</f>
        <v>1</v>
      </c>
      <c r="B14" s="80" t="s">
        <v>66</v>
      </c>
      <c r="C14" s="181" t="s">
        <v>26</v>
      </c>
      <c r="D14" s="227" t="s">
        <v>67</v>
      </c>
      <c r="E14" s="63" t="s">
        <v>8</v>
      </c>
      <c r="F14" s="64">
        <v>6.5750000000000002</v>
      </c>
      <c r="G14" s="64">
        <v>5.1429999999999998</v>
      </c>
      <c r="H14" s="64">
        <v>5.8289999999999997</v>
      </c>
      <c r="I14" s="64">
        <v>5.843</v>
      </c>
      <c r="J14" s="65">
        <f t="shared" ref="J14:J31" si="0">ROUND(SUM(F14:I14)/4,3)</f>
        <v>5.8479999999999999</v>
      </c>
      <c r="K14" s="66"/>
      <c r="L14" s="64">
        <f>ROUND(SUM(F14:I14)/4,3)</f>
        <v>5.8479999999999999</v>
      </c>
      <c r="M14" s="223">
        <f>ROUND(SUM(L14:L15)/2,3)</f>
        <v>6.1360000000000001</v>
      </c>
      <c r="N14" s="224">
        <f>ROUND((M14+M16)/1,3)</f>
        <v>6.1360000000000001</v>
      </c>
    </row>
    <row r="15" spans="1:14" ht="15" thickBot="1" x14ac:dyDescent="0.25">
      <c r="A15" s="229"/>
      <c r="B15" s="71" t="s">
        <v>94</v>
      </c>
      <c r="C15" s="182"/>
      <c r="D15" s="184"/>
      <c r="E15" s="10" t="s">
        <v>2</v>
      </c>
      <c r="F15" s="12">
        <v>7.415</v>
      </c>
      <c r="G15" s="12">
        <v>7</v>
      </c>
      <c r="H15" s="12">
        <v>4.28</v>
      </c>
      <c r="I15" s="12">
        <v>7</v>
      </c>
      <c r="J15" s="29">
        <f t="shared" si="0"/>
        <v>6.4240000000000004</v>
      </c>
      <c r="K15" s="30"/>
      <c r="L15" s="12">
        <f>J15-K15</f>
        <v>6.4240000000000004</v>
      </c>
      <c r="M15" s="186"/>
      <c r="N15" s="225"/>
    </row>
    <row r="16" spans="1:14" x14ac:dyDescent="0.2">
      <c r="A16" s="229"/>
      <c r="B16" s="72" t="s">
        <v>68</v>
      </c>
      <c r="C16" s="182"/>
      <c r="D16" s="7"/>
      <c r="E16" s="212"/>
      <c r="F16" s="213"/>
      <c r="G16" s="213"/>
      <c r="H16" s="213"/>
      <c r="I16" s="213"/>
      <c r="J16" s="213"/>
      <c r="K16" s="213"/>
      <c r="L16" s="213"/>
      <c r="M16" s="196"/>
      <c r="N16" s="225"/>
    </row>
    <row r="17" spans="1:14" ht="15" thickBot="1" x14ac:dyDescent="0.25">
      <c r="A17" s="230"/>
      <c r="B17" s="81" t="s">
        <v>101</v>
      </c>
      <c r="C17" s="183"/>
      <c r="D17" s="75" t="s">
        <v>98</v>
      </c>
      <c r="E17" s="200"/>
      <c r="F17" s="201"/>
      <c r="G17" s="201"/>
      <c r="H17" s="201"/>
      <c r="I17" s="201"/>
      <c r="J17" s="201"/>
      <c r="K17" s="201"/>
      <c r="L17" s="201"/>
      <c r="M17" s="197"/>
      <c r="N17" s="226"/>
    </row>
    <row r="18" spans="1:14" ht="15" thickTop="1" x14ac:dyDescent="0.2">
      <c r="A18" s="228">
        <f>RANK(N18,N$14:N$33)</f>
        <v>2</v>
      </c>
      <c r="B18" s="79" t="s">
        <v>38</v>
      </c>
      <c r="C18" s="181" t="s">
        <v>26</v>
      </c>
      <c r="D18" s="227" t="s">
        <v>64</v>
      </c>
      <c r="E18" s="63" t="s">
        <v>8</v>
      </c>
      <c r="F18" s="64">
        <v>6.3150000000000004</v>
      </c>
      <c r="G18" s="64">
        <v>5.3710000000000004</v>
      </c>
      <c r="H18" s="64">
        <v>6.0140000000000002</v>
      </c>
      <c r="I18" s="64">
        <v>5.2140000000000004</v>
      </c>
      <c r="J18" s="65">
        <f>ROUND(SUM(F18:I18)/4,3)</f>
        <v>5.7290000000000001</v>
      </c>
      <c r="K18" s="66"/>
      <c r="L18" s="64">
        <f>ROUND(SUM(F18:I18)/4,3)</f>
        <v>5.7290000000000001</v>
      </c>
      <c r="M18" s="223">
        <f>ROUND(SUM(L18:L19)/2,3)</f>
        <v>6.1</v>
      </c>
      <c r="N18" s="224">
        <f>ROUND((M18+M20)/1,3)</f>
        <v>6.1</v>
      </c>
    </row>
    <row r="19" spans="1:14" ht="15" thickBot="1" x14ac:dyDescent="0.25">
      <c r="A19" s="229"/>
      <c r="B19" s="84" t="s">
        <v>39</v>
      </c>
      <c r="C19" s="182"/>
      <c r="D19" s="184"/>
      <c r="E19" s="10" t="s">
        <v>2</v>
      </c>
      <c r="F19" s="12">
        <v>7.11</v>
      </c>
      <c r="G19" s="12">
        <v>7.5449999999999999</v>
      </c>
      <c r="H19" s="12">
        <v>5.23</v>
      </c>
      <c r="I19" s="12">
        <v>6</v>
      </c>
      <c r="J19" s="29">
        <f>ROUND(SUM(F19:I19)/4,3)</f>
        <v>6.4710000000000001</v>
      </c>
      <c r="K19" s="30"/>
      <c r="L19" s="12">
        <f>J19-K19</f>
        <v>6.4710000000000001</v>
      </c>
      <c r="M19" s="186"/>
      <c r="N19" s="225"/>
    </row>
    <row r="20" spans="1:14" x14ac:dyDescent="0.2">
      <c r="A20" s="229"/>
      <c r="B20" s="44" t="s">
        <v>65</v>
      </c>
      <c r="C20" s="182"/>
      <c r="D20" s="7"/>
      <c r="E20" s="212"/>
      <c r="F20" s="213"/>
      <c r="G20" s="213"/>
      <c r="H20" s="213"/>
      <c r="I20" s="213"/>
      <c r="J20" s="213"/>
      <c r="K20" s="213"/>
      <c r="L20" s="213"/>
      <c r="M20" s="196"/>
      <c r="N20" s="225"/>
    </row>
    <row r="21" spans="1:14" ht="15" thickBot="1" x14ac:dyDescent="0.25">
      <c r="A21" s="230"/>
      <c r="B21" s="81" t="s">
        <v>93</v>
      </c>
      <c r="C21" s="183"/>
      <c r="D21" s="75" t="s">
        <v>92</v>
      </c>
      <c r="E21" s="200"/>
      <c r="F21" s="201"/>
      <c r="G21" s="201"/>
      <c r="H21" s="201"/>
      <c r="I21" s="201"/>
      <c r="J21" s="201"/>
      <c r="K21" s="201"/>
      <c r="L21" s="201"/>
      <c r="M21" s="197"/>
      <c r="N21" s="226"/>
    </row>
    <row r="22" spans="1:14" ht="15" thickTop="1" x14ac:dyDescent="0.2">
      <c r="A22" s="228">
        <f>RANK(N22,N$14:N$33)</f>
        <v>3</v>
      </c>
      <c r="B22" s="79" t="s">
        <v>72</v>
      </c>
      <c r="C22" s="181" t="s">
        <v>26</v>
      </c>
      <c r="D22" s="227" t="s">
        <v>73</v>
      </c>
      <c r="E22" s="63" t="s">
        <v>8</v>
      </c>
      <c r="F22" s="64">
        <v>5.52</v>
      </c>
      <c r="G22" s="64">
        <v>5.7709999999999999</v>
      </c>
      <c r="H22" s="64">
        <v>5.2430000000000003</v>
      </c>
      <c r="I22" s="64">
        <v>5.5570000000000004</v>
      </c>
      <c r="J22" s="65">
        <f t="shared" si="0"/>
        <v>5.5229999999999997</v>
      </c>
      <c r="K22" s="66"/>
      <c r="L22" s="64">
        <f>ROUND(SUM(F22:I22)/4,3)</f>
        <v>5.5229999999999997</v>
      </c>
      <c r="M22" s="223">
        <f>ROUND(SUM(L22:L23)/2,3)</f>
        <v>5.9470000000000001</v>
      </c>
      <c r="N22" s="224">
        <f>ROUND((M22+M24)/1,3)</f>
        <v>5.9470000000000001</v>
      </c>
    </row>
    <row r="23" spans="1:14" ht="15" thickBot="1" x14ac:dyDescent="0.25">
      <c r="A23" s="229"/>
      <c r="B23" s="71" t="s">
        <v>95</v>
      </c>
      <c r="C23" s="182"/>
      <c r="D23" s="184"/>
      <c r="E23" s="10" t="s">
        <v>2</v>
      </c>
      <c r="F23" s="12">
        <v>7</v>
      </c>
      <c r="G23" s="12">
        <v>6.8890000000000002</v>
      </c>
      <c r="H23" s="12">
        <v>4.1900000000000004</v>
      </c>
      <c r="I23" s="12">
        <v>7.4</v>
      </c>
      <c r="J23" s="29">
        <f t="shared" si="0"/>
        <v>6.37</v>
      </c>
      <c r="K23" s="30"/>
      <c r="L23" s="12">
        <f>J23-K23</f>
        <v>6.37</v>
      </c>
      <c r="M23" s="186"/>
      <c r="N23" s="225"/>
    </row>
    <row r="24" spans="1:14" x14ac:dyDescent="0.2">
      <c r="A24" s="229"/>
      <c r="B24" s="72" t="s">
        <v>74</v>
      </c>
      <c r="C24" s="182"/>
      <c r="D24" s="7"/>
      <c r="E24" s="212"/>
      <c r="F24" s="213"/>
      <c r="G24" s="213"/>
      <c r="H24" s="213"/>
      <c r="I24" s="213"/>
      <c r="J24" s="213"/>
      <c r="K24" s="213"/>
      <c r="L24" s="213"/>
      <c r="M24" s="196"/>
      <c r="N24" s="225"/>
    </row>
    <row r="25" spans="1:14" ht="15" thickBot="1" x14ac:dyDescent="0.25">
      <c r="A25" s="230"/>
      <c r="B25" s="86" t="s">
        <v>102</v>
      </c>
      <c r="C25" s="183"/>
      <c r="D25" s="39" t="s">
        <v>99</v>
      </c>
      <c r="E25" s="200"/>
      <c r="F25" s="201"/>
      <c r="G25" s="201"/>
      <c r="H25" s="201"/>
      <c r="I25" s="201"/>
      <c r="J25" s="201"/>
      <c r="K25" s="201"/>
      <c r="L25" s="201"/>
      <c r="M25" s="197"/>
      <c r="N25" s="226"/>
    </row>
    <row r="26" spans="1:14" ht="15" thickTop="1" x14ac:dyDescent="0.2">
      <c r="A26" s="228">
        <f>RANK(N26,N$14:N$33)</f>
        <v>4</v>
      </c>
      <c r="B26" s="38" t="s">
        <v>75</v>
      </c>
      <c r="C26" s="181" t="s">
        <v>26</v>
      </c>
      <c r="D26" s="227" t="s">
        <v>76</v>
      </c>
      <c r="E26" s="63" t="s">
        <v>8</v>
      </c>
      <c r="F26" s="64">
        <v>5.59</v>
      </c>
      <c r="G26" s="64">
        <v>5.8140000000000001</v>
      </c>
      <c r="H26" s="64">
        <v>5.2290000000000001</v>
      </c>
      <c r="I26" s="64">
        <v>5.6289999999999996</v>
      </c>
      <c r="J26" s="65">
        <f t="shared" si="0"/>
        <v>5.5659999999999998</v>
      </c>
      <c r="K26" s="66"/>
      <c r="L26" s="64">
        <f>ROUND(SUM(F26:I26)/4,3)</f>
        <v>5.5659999999999998</v>
      </c>
      <c r="M26" s="223">
        <f>ROUND(SUM(L26:L27)/2,3)</f>
        <v>5.9340000000000002</v>
      </c>
      <c r="N26" s="224">
        <f>ROUND((M26+M28)/1,3)</f>
        <v>5.9340000000000002</v>
      </c>
    </row>
    <row r="27" spans="1:14" ht="15" thickBot="1" x14ac:dyDescent="0.25">
      <c r="A27" s="229"/>
      <c r="B27" s="84" t="s">
        <v>96</v>
      </c>
      <c r="C27" s="182"/>
      <c r="D27" s="184"/>
      <c r="E27" s="10" t="s">
        <v>2</v>
      </c>
      <c r="F27" s="12">
        <v>7.7050000000000001</v>
      </c>
      <c r="G27" s="12">
        <v>6</v>
      </c>
      <c r="H27" s="12">
        <v>5.68</v>
      </c>
      <c r="I27" s="12">
        <v>5.8179999999999996</v>
      </c>
      <c r="J27" s="29">
        <f t="shared" si="0"/>
        <v>6.3010000000000002</v>
      </c>
      <c r="K27" s="30"/>
      <c r="L27" s="12">
        <f>J27-K27</f>
        <v>6.3010000000000002</v>
      </c>
      <c r="M27" s="186"/>
      <c r="N27" s="225"/>
    </row>
    <row r="28" spans="1:14" x14ac:dyDescent="0.2">
      <c r="A28" s="229"/>
      <c r="B28" s="85" t="s">
        <v>77</v>
      </c>
      <c r="C28" s="182"/>
      <c r="D28" s="7"/>
      <c r="E28" s="212"/>
      <c r="F28" s="213"/>
      <c r="G28" s="213"/>
      <c r="H28" s="213"/>
      <c r="I28" s="213"/>
      <c r="J28" s="213"/>
      <c r="K28" s="213"/>
      <c r="L28" s="213"/>
      <c r="M28" s="196"/>
      <c r="N28" s="225"/>
    </row>
    <row r="29" spans="1:14" ht="15" thickBot="1" x14ac:dyDescent="0.25">
      <c r="A29" s="230"/>
      <c r="B29" s="81" t="s">
        <v>103</v>
      </c>
      <c r="C29" s="183"/>
      <c r="D29" s="39" t="s">
        <v>100</v>
      </c>
      <c r="E29" s="200"/>
      <c r="F29" s="201"/>
      <c r="G29" s="201"/>
      <c r="H29" s="201"/>
      <c r="I29" s="201"/>
      <c r="J29" s="201"/>
      <c r="K29" s="201"/>
      <c r="L29" s="201"/>
      <c r="M29" s="197"/>
      <c r="N29" s="226"/>
    </row>
    <row r="30" spans="1:14" ht="15" thickTop="1" x14ac:dyDescent="0.2">
      <c r="A30" s="228">
        <f>RANK(N30,N$14:N$33)</f>
        <v>5</v>
      </c>
      <c r="B30" s="38" t="s">
        <v>80</v>
      </c>
      <c r="C30" s="181" t="s">
        <v>26</v>
      </c>
      <c r="D30" s="227" t="s">
        <v>67</v>
      </c>
      <c r="E30" s="63" t="s">
        <v>8</v>
      </c>
      <c r="F30" s="77">
        <v>6.31</v>
      </c>
      <c r="G30" s="77">
        <v>4.8140000000000001</v>
      </c>
      <c r="H30" s="64">
        <v>4.7430000000000003</v>
      </c>
      <c r="I30" s="64">
        <v>4.3</v>
      </c>
      <c r="J30" s="65">
        <f t="shared" si="0"/>
        <v>5.0419999999999998</v>
      </c>
      <c r="K30" s="66"/>
      <c r="L30" s="64">
        <f>ROUND(SUM(F30:I30)/4,3)</f>
        <v>5.0419999999999998</v>
      </c>
      <c r="M30" s="223">
        <f>ROUND(SUM(L30:L31)/2,3)</f>
        <v>5.4870000000000001</v>
      </c>
      <c r="N30" s="224">
        <f>ROUND((M30+M32)/1,3)</f>
        <v>5.4870000000000001</v>
      </c>
    </row>
    <row r="31" spans="1:14" ht="15" thickBot="1" x14ac:dyDescent="0.25">
      <c r="A31" s="229"/>
      <c r="B31" s="71" t="s">
        <v>97</v>
      </c>
      <c r="C31" s="182"/>
      <c r="D31" s="184"/>
      <c r="E31" s="10" t="s">
        <v>2</v>
      </c>
      <c r="F31" s="12">
        <v>7.3</v>
      </c>
      <c r="G31" s="12">
        <v>4.8570000000000002</v>
      </c>
      <c r="H31" s="12">
        <v>5.39</v>
      </c>
      <c r="I31" s="12">
        <v>6.1820000000000004</v>
      </c>
      <c r="J31" s="29">
        <f t="shared" si="0"/>
        <v>5.9320000000000004</v>
      </c>
      <c r="K31" s="30"/>
      <c r="L31" s="12">
        <f>J31-K31</f>
        <v>5.9320000000000004</v>
      </c>
      <c r="M31" s="186"/>
      <c r="N31" s="225"/>
    </row>
    <row r="32" spans="1:14" x14ac:dyDescent="0.2">
      <c r="A32" s="229"/>
      <c r="B32" s="72" t="s">
        <v>68</v>
      </c>
      <c r="C32" s="182"/>
      <c r="D32" s="7"/>
      <c r="E32" s="212"/>
      <c r="F32" s="213"/>
      <c r="G32" s="213"/>
      <c r="H32" s="213"/>
      <c r="I32" s="213"/>
      <c r="J32" s="213"/>
      <c r="K32" s="213"/>
      <c r="L32" s="213"/>
      <c r="M32" s="196"/>
      <c r="N32" s="225"/>
    </row>
    <row r="33" spans="1:14" ht="15" thickBot="1" x14ac:dyDescent="0.25">
      <c r="A33" s="230"/>
      <c r="B33" s="81" t="s">
        <v>101</v>
      </c>
      <c r="C33" s="183"/>
      <c r="D33" s="39" t="s">
        <v>98</v>
      </c>
      <c r="E33" s="200"/>
      <c r="F33" s="201"/>
      <c r="G33" s="201"/>
      <c r="H33" s="201"/>
      <c r="I33" s="201"/>
      <c r="J33" s="201"/>
      <c r="K33" s="201"/>
      <c r="L33" s="201"/>
      <c r="M33" s="197"/>
      <c r="N33" s="226"/>
    </row>
    <row r="34" spans="1:14" ht="15" thickTop="1" x14ac:dyDescent="0.2">
      <c r="D34" s="87"/>
    </row>
  </sheetData>
  <mergeCells count="50">
    <mergeCell ref="A22:A25"/>
    <mergeCell ref="C22:C25"/>
    <mergeCell ref="A14:A17"/>
    <mergeCell ref="C14:C17"/>
    <mergeCell ref="A4:E4"/>
    <mergeCell ref="A6:E6"/>
    <mergeCell ref="A9:A13"/>
    <mergeCell ref="B9:B11"/>
    <mergeCell ref="C9:C13"/>
    <mergeCell ref="D9:D13"/>
    <mergeCell ref="B12:B13"/>
    <mergeCell ref="D14:D15"/>
    <mergeCell ref="E24:L24"/>
    <mergeCell ref="E25:L25"/>
    <mergeCell ref="N9:N13"/>
    <mergeCell ref="N18:N21"/>
    <mergeCell ref="M20:M21"/>
    <mergeCell ref="A18:A21"/>
    <mergeCell ref="C18:C21"/>
    <mergeCell ref="D18:D19"/>
    <mergeCell ref="M18:M19"/>
    <mergeCell ref="L9:L13"/>
    <mergeCell ref="M9:M13"/>
    <mergeCell ref="E20:L20"/>
    <mergeCell ref="E21:L21"/>
    <mergeCell ref="A30:A33"/>
    <mergeCell ref="C30:C33"/>
    <mergeCell ref="A26:A29"/>
    <mergeCell ref="C26:C29"/>
    <mergeCell ref="D26:D27"/>
    <mergeCell ref="N14:N17"/>
    <mergeCell ref="M16:M17"/>
    <mergeCell ref="M32:M33"/>
    <mergeCell ref="D30:D31"/>
    <mergeCell ref="N22:N25"/>
    <mergeCell ref="M24:M25"/>
    <mergeCell ref="D22:D23"/>
    <mergeCell ref="M30:M31"/>
    <mergeCell ref="N26:N29"/>
    <mergeCell ref="N30:N33"/>
    <mergeCell ref="M22:M23"/>
    <mergeCell ref="M28:M29"/>
    <mergeCell ref="M26:M27"/>
    <mergeCell ref="E16:L16"/>
    <mergeCell ref="E17:L17"/>
    <mergeCell ref="E28:L28"/>
    <mergeCell ref="E29:L29"/>
    <mergeCell ref="E32:L32"/>
    <mergeCell ref="E33:L33"/>
    <mergeCell ref="M14:M15"/>
  </mergeCells>
  <phoneticPr fontId="13" type="noConversion"/>
  <pageMargins left="0.35433070866141736" right="0.35433070866141736" top="0.47244094488188981" bottom="0.25" header="0.35433070866141736" footer="0.25"/>
  <pageSetup paperSize="9" scale="97" fitToHeight="4" orientation="landscape" horizontalDpi="4294967293" verticalDpi="4294967293" r:id="rId1"/>
  <headerFooter alignWithMargins="0"/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Normal="100" workbookViewId="0">
      <selection activeCell="K22" sqref="K22"/>
    </sheetView>
  </sheetViews>
  <sheetFormatPr defaultColWidth="8.796875" defaultRowHeight="14.25" x14ac:dyDescent="0.2"/>
  <cols>
    <col min="1" max="1" width="4.296875" customWidth="1"/>
    <col min="2" max="2" width="20.19921875" customWidth="1"/>
    <col min="3" max="3" width="4.69921875" customWidth="1"/>
    <col min="4" max="4" width="18.59765625" customWidth="1"/>
    <col min="5" max="5" width="7.8984375" customWidth="1"/>
    <col min="6" max="6" width="5.8984375" customWidth="1"/>
    <col min="7" max="7" width="8.69921875" customWidth="1"/>
    <col min="8" max="9" width="7.09765625" customWidth="1"/>
    <col min="10" max="10" width="6.3984375" customWidth="1"/>
    <col min="11" max="11" width="6.5" customWidth="1"/>
    <col min="12" max="13" width="5.8984375" customWidth="1"/>
    <col min="14" max="14" width="7.3984375" customWidth="1"/>
    <col min="15" max="15" width="9.296875" customWidth="1"/>
  </cols>
  <sheetData>
    <row r="1" spans="1:14" ht="28.5" customHeight="1" x14ac:dyDescent="0.2">
      <c r="C1" s="5" t="s">
        <v>104</v>
      </c>
      <c r="G1" s="92" t="s">
        <v>1</v>
      </c>
      <c r="H1" s="93" t="s">
        <v>156</v>
      </c>
      <c r="I1" s="94" t="s">
        <v>157</v>
      </c>
      <c r="J1" s="97"/>
    </row>
    <row r="2" spans="1:14" x14ac:dyDescent="0.2">
      <c r="G2" s="108" t="s">
        <v>138</v>
      </c>
      <c r="H2" s="105" t="s">
        <v>137</v>
      </c>
      <c r="I2" s="103" t="s">
        <v>136</v>
      </c>
      <c r="J2" s="98"/>
      <c r="K2" s="98"/>
      <c r="L2" s="98"/>
    </row>
    <row r="3" spans="1:14" x14ac:dyDescent="0.2">
      <c r="B3" s="1"/>
      <c r="G3" s="108" t="s">
        <v>24</v>
      </c>
      <c r="H3" s="106" t="s">
        <v>134</v>
      </c>
      <c r="I3" s="102" t="s">
        <v>137</v>
      </c>
      <c r="J3" s="98"/>
      <c r="K3" s="98"/>
      <c r="L3" s="99"/>
    </row>
    <row r="4" spans="1:14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4" t="s">
        <v>135</v>
      </c>
      <c r="J4" s="98"/>
      <c r="K4" s="98"/>
      <c r="L4" s="99"/>
    </row>
    <row r="5" spans="1:14" x14ac:dyDescent="0.2">
      <c r="B5" s="1"/>
      <c r="G5" s="108" t="s">
        <v>133</v>
      </c>
      <c r="H5" s="107" t="s">
        <v>135</v>
      </c>
      <c r="I5" s="103" t="s">
        <v>134</v>
      </c>
      <c r="J5" s="98"/>
      <c r="K5" s="98"/>
      <c r="L5" s="99"/>
    </row>
    <row r="6" spans="1:14" ht="15" x14ac:dyDescent="0.2">
      <c r="A6" s="205" t="s">
        <v>119</v>
      </c>
      <c r="B6" s="205"/>
      <c r="C6" s="205"/>
      <c r="D6" s="205"/>
      <c r="E6" s="205"/>
      <c r="G6" s="108">
        <v>5</v>
      </c>
      <c r="H6" s="101"/>
      <c r="I6" s="100"/>
      <c r="J6" s="98"/>
      <c r="K6" s="98"/>
      <c r="L6" s="99"/>
    </row>
    <row r="7" spans="1:14" x14ac:dyDescent="0.2">
      <c r="B7" s="2"/>
      <c r="G7" s="108">
        <v>6</v>
      </c>
      <c r="H7" s="100"/>
      <c r="I7" s="109"/>
      <c r="J7" s="98"/>
      <c r="K7" s="98"/>
      <c r="L7" s="9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2"/>
    </row>
    <row r="9" spans="1:14" ht="14.25" customHeight="1" thickBot="1" x14ac:dyDescent="0.25">
      <c r="A9" s="163" t="s">
        <v>3</v>
      </c>
      <c r="B9" s="163" t="s">
        <v>5</v>
      </c>
      <c r="C9" s="214" t="s">
        <v>0</v>
      </c>
      <c r="D9" s="217" t="s">
        <v>6</v>
      </c>
      <c r="E9" s="22"/>
      <c r="F9" s="6" t="s">
        <v>9</v>
      </c>
      <c r="G9" s="6" t="s">
        <v>10</v>
      </c>
      <c r="H9" s="6" t="s">
        <v>11</v>
      </c>
      <c r="I9" s="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x14ac:dyDescent="0.2">
      <c r="A10" s="164"/>
      <c r="B10" s="164"/>
      <c r="C10" s="215"/>
      <c r="D10" s="218"/>
      <c r="E10" s="14" t="s">
        <v>8</v>
      </c>
      <c r="F10" s="14" t="s">
        <v>13</v>
      </c>
      <c r="G10" s="15" t="s">
        <v>14</v>
      </c>
      <c r="H10" s="15" t="s">
        <v>14</v>
      </c>
      <c r="I10" s="15" t="s">
        <v>14</v>
      </c>
      <c r="J10" s="23" t="s">
        <v>21</v>
      </c>
      <c r="K10" s="23"/>
      <c r="L10" s="173"/>
      <c r="M10" s="173"/>
      <c r="N10" s="176"/>
    </row>
    <row r="11" spans="1:14" ht="15" thickBot="1" x14ac:dyDescent="0.25">
      <c r="A11" s="164"/>
      <c r="B11" s="164"/>
      <c r="C11" s="215"/>
      <c r="D11" s="218"/>
      <c r="E11" s="16" t="s">
        <v>2</v>
      </c>
      <c r="F11" s="16" t="s">
        <v>13</v>
      </c>
      <c r="G11" s="17" t="s">
        <v>15</v>
      </c>
      <c r="H11" s="17" t="s">
        <v>16</v>
      </c>
      <c r="I11" s="17" t="s">
        <v>15</v>
      </c>
      <c r="J11" s="23" t="s">
        <v>22</v>
      </c>
      <c r="K11" s="23" t="s">
        <v>20</v>
      </c>
      <c r="L11" s="173"/>
      <c r="M11" s="173"/>
      <c r="N11" s="176"/>
    </row>
    <row r="12" spans="1:14" x14ac:dyDescent="0.2">
      <c r="A12" s="164"/>
      <c r="B12" s="163" t="s">
        <v>4</v>
      </c>
      <c r="C12" s="215"/>
      <c r="D12" s="218"/>
      <c r="E12" s="16" t="s">
        <v>8</v>
      </c>
      <c r="F12" s="16" t="s">
        <v>13</v>
      </c>
      <c r="G12" s="17" t="s">
        <v>14</v>
      </c>
      <c r="H12" s="17" t="s">
        <v>14</v>
      </c>
      <c r="I12" s="17" t="s">
        <v>14</v>
      </c>
      <c r="J12" s="23" t="s">
        <v>23</v>
      </c>
      <c r="K12" s="23"/>
      <c r="L12" s="173"/>
      <c r="M12" s="173"/>
      <c r="N12" s="176"/>
    </row>
    <row r="13" spans="1:14" ht="15" thickBot="1" x14ac:dyDescent="0.25">
      <c r="A13" s="164"/>
      <c r="B13" s="164"/>
      <c r="C13" s="215"/>
      <c r="D13" s="218"/>
      <c r="E13" s="82" t="s">
        <v>2</v>
      </c>
      <c r="F13" s="82" t="s">
        <v>13</v>
      </c>
      <c r="G13" s="83" t="s">
        <v>15</v>
      </c>
      <c r="H13" s="83" t="s">
        <v>16</v>
      </c>
      <c r="I13" s="83" t="s">
        <v>15</v>
      </c>
      <c r="J13" s="23"/>
      <c r="K13" s="23"/>
      <c r="L13" s="173"/>
      <c r="M13" s="173"/>
      <c r="N13" s="176"/>
    </row>
    <row r="14" spans="1:14" ht="15" thickTop="1" x14ac:dyDescent="0.2">
      <c r="A14" s="228">
        <v>1</v>
      </c>
      <c r="B14" s="69" t="s">
        <v>78</v>
      </c>
      <c r="C14" s="181" t="s">
        <v>26</v>
      </c>
      <c r="D14" s="227" t="s">
        <v>79</v>
      </c>
      <c r="E14" s="63" t="s">
        <v>8</v>
      </c>
      <c r="F14" s="64">
        <v>7.1749999999999998</v>
      </c>
      <c r="G14" s="64">
        <v>5.5</v>
      </c>
      <c r="H14" s="64">
        <v>5.3</v>
      </c>
      <c r="I14" s="64">
        <v>5.0860000000000003</v>
      </c>
      <c r="J14" s="65">
        <f t="shared" ref="J14:J15" si="0">ROUND(SUM(F14:I14)/4,3)</f>
        <v>5.7649999999999997</v>
      </c>
      <c r="K14" s="66"/>
      <c r="L14" s="64">
        <f>ROUND(SUM(F14:I14)/4,3)</f>
        <v>5.7649999999999997</v>
      </c>
      <c r="M14" s="223">
        <f>ROUND(SUM(L14:L15)/2,3)</f>
        <v>6.2</v>
      </c>
      <c r="N14" s="224">
        <f>ROUND((M14+M16)/1,3)</f>
        <v>6.2</v>
      </c>
    </row>
    <row r="15" spans="1:14" ht="15" thickBot="1" x14ac:dyDescent="0.25">
      <c r="A15" s="229"/>
      <c r="B15" s="84" t="s">
        <v>106</v>
      </c>
      <c r="C15" s="182"/>
      <c r="D15" s="184"/>
      <c r="E15" s="10" t="s">
        <v>2</v>
      </c>
      <c r="F15" s="12">
        <v>7.95</v>
      </c>
      <c r="G15" s="12">
        <v>6</v>
      </c>
      <c r="H15" s="12">
        <v>6.4349999999999996</v>
      </c>
      <c r="I15" s="12">
        <v>6.1559999999999997</v>
      </c>
      <c r="J15" s="29">
        <f t="shared" si="0"/>
        <v>6.6349999999999998</v>
      </c>
      <c r="K15" s="30"/>
      <c r="L15" s="12">
        <f>J15-K15</f>
        <v>6.6349999999999998</v>
      </c>
      <c r="M15" s="186"/>
      <c r="N15" s="225"/>
    </row>
    <row r="16" spans="1:14" x14ac:dyDescent="0.2">
      <c r="A16" s="229"/>
      <c r="B16" s="69" t="s">
        <v>34</v>
      </c>
      <c r="C16" s="182"/>
      <c r="D16" s="7"/>
      <c r="E16" s="198"/>
      <c r="F16" s="199"/>
      <c r="G16" s="199"/>
      <c r="H16" s="199"/>
      <c r="I16" s="199"/>
      <c r="J16" s="199"/>
      <c r="K16" s="199"/>
      <c r="L16" s="199"/>
      <c r="M16" s="196"/>
      <c r="N16" s="225"/>
    </row>
    <row r="17" spans="1:14" ht="15" thickBot="1" x14ac:dyDescent="0.25">
      <c r="A17" s="230"/>
      <c r="B17" s="81" t="s">
        <v>87</v>
      </c>
      <c r="C17" s="183"/>
      <c r="D17" s="75" t="s">
        <v>56</v>
      </c>
      <c r="E17" s="200"/>
      <c r="F17" s="201"/>
      <c r="G17" s="201"/>
      <c r="H17" s="201"/>
      <c r="I17" s="201"/>
      <c r="J17" s="201"/>
      <c r="K17" s="201"/>
      <c r="L17" s="201"/>
      <c r="M17" s="197"/>
      <c r="N17" s="226"/>
    </row>
    <row r="18" spans="1:14" ht="15" thickTop="1" x14ac:dyDescent="0.2">
      <c r="D18" s="87"/>
    </row>
  </sheetData>
  <mergeCells count="18">
    <mergeCell ref="L9:L13"/>
    <mergeCell ref="M9:M13"/>
    <mergeCell ref="N9:N13"/>
    <mergeCell ref="B12:B13"/>
    <mergeCell ref="A14:A17"/>
    <mergeCell ref="C14:C17"/>
    <mergeCell ref="D14:D15"/>
    <mergeCell ref="M14:M15"/>
    <mergeCell ref="N14:N17"/>
    <mergeCell ref="M16:M17"/>
    <mergeCell ref="E16:L16"/>
    <mergeCell ref="E17:L17"/>
    <mergeCell ref="A4:E4"/>
    <mergeCell ref="A6:E6"/>
    <mergeCell ref="A9:A13"/>
    <mergeCell ref="B9:B11"/>
    <mergeCell ref="C9:C13"/>
    <mergeCell ref="D9:D13"/>
  </mergeCells>
  <pageMargins left="0.35433070866141736" right="0.35433070866141736" top="0.47244094488188981" bottom="0.25" header="0.35433070866141736" footer="0.25"/>
  <pageSetup paperSize="9" scale="97" fitToHeight="4"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B10" zoomScale="115" zoomScaleNormal="115" workbookViewId="0">
      <selection activeCell="H20" sqref="H20"/>
    </sheetView>
  </sheetViews>
  <sheetFormatPr defaultColWidth="8.796875" defaultRowHeight="14.25" x14ac:dyDescent="0.2"/>
  <cols>
    <col min="1" max="1" width="4.296875" customWidth="1"/>
    <col min="2" max="2" width="20.19921875" customWidth="1"/>
    <col min="3" max="3" width="4.69921875" customWidth="1"/>
    <col min="4" max="4" width="17.296875" customWidth="1"/>
    <col min="5" max="5" width="7.8984375" customWidth="1"/>
    <col min="6" max="6" width="5.8984375" customWidth="1"/>
    <col min="7" max="7" width="8.69921875" customWidth="1"/>
    <col min="8" max="9" width="7.09765625" customWidth="1"/>
    <col min="10" max="10" width="6.3984375" customWidth="1"/>
    <col min="11" max="11" width="6.5" customWidth="1"/>
    <col min="12" max="13" width="5.8984375" customWidth="1"/>
    <col min="14" max="14" width="7.3984375" customWidth="1"/>
    <col min="15" max="15" width="9.296875" customWidth="1"/>
  </cols>
  <sheetData>
    <row r="1" spans="1:14" ht="28.5" customHeight="1" x14ac:dyDescent="0.2">
      <c r="C1" s="5" t="s">
        <v>19</v>
      </c>
      <c r="G1" s="92" t="s">
        <v>1</v>
      </c>
      <c r="H1" s="93" t="s">
        <v>129</v>
      </c>
      <c r="I1" s="94" t="s">
        <v>130</v>
      </c>
      <c r="J1" s="95" t="s">
        <v>131</v>
      </c>
      <c r="K1" s="96" t="s">
        <v>132</v>
      </c>
      <c r="L1" s="97"/>
    </row>
    <row r="2" spans="1:14" x14ac:dyDescent="0.2">
      <c r="G2" s="108" t="s">
        <v>138</v>
      </c>
      <c r="H2" s="105" t="s">
        <v>137</v>
      </c>
      <c r="I2" s="103" t="s">
        <v>136</v>
      </c>
      <c r="J2" s="103" t="s">
        <v>135</v>
      </c>
      <c r="K2" s="103" t="s">
        <v>134</v>
      </c>
      <c r="L2" s="98"/>
      <c r="M2" s="98"/>
      <c r="N2" s="98"/>
    </row>
    <row r="3" spans="1:14" x14ac:dyDescent="0.2">
      <c r="B3" s="1"/>
      <c r="G3" s="108" t="s">
        <v>24</v>
      </c>
      <c r="H3" s="106" t="s">
        <v>134</v>
      </c>
      <c r="I3" s="102" t="s">
        <v>137</v>
      </c>
      <c r="J3" s="103" t="s">
        <v>136</v>
      </c>
      <c r="K3" s="103" t="s">
        <v>135</v>
      </c>
      <c r="L3" s="98"/>
      <c r="M3" s="98"/>
      <c r="N3" s="99"/>
    </row>
    <row r="4" spans="1:14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4" t="s">
        <v>135</v>
      </c>
      <c r="J4" s="103" t="s">
        <v>134</v>
      </c>
      <c r="K4" s="102" t="s">
        <v>137</v>
      </c>
      <c r="L4" s="98"/>
      <c r="M4" s="98"/>
      <c r="N4" s="99"/>
    </row>
    <row r="5" spans="1:14" x14ac:dyDescent="0.2">
      <c r="B5" s="1"/>
      <c r="G5" s="108" t="s">
        <v>133</v>
      </c>
      <c r="H5" s="107" t="s">
        <v>135</v>
      </c>
      <c r="I5" s="103" t="s">
        <v>134</v>
      </c>
      <c r="J5" s="102" t="s">
        <v>137</v>
      </c>
      <c r="K5" s="102" t="s">
        <v>136</v>
      </c>
      <c r="L5" s="98"/>
      <c r="M5" s="98"/>
      <c r="N5" s="99"/>
    </row>
    <row r="6" spans="1:14" ht="15" x14ac:dyDescent="0.2">
      <c r="A6" s="205" t="s">
        <v>44</v>
      </c>
      <c r="B6" s="205"/>
      <c r="C6" s="205"/>
      <c r="D6" s="205"/>
      <c r="E6" s="205"/>
      <c r="G6" s="108">
        <v>5</v>
      </c>
      <c r="H6" s="101"/>
      <c r="I6" s="100"/>
      <c r="J6" s="100"/>
      <c r="K6" s="100"/>
      <c r="L6" s="98"/>
      <c r="M6" s="98"/>
      <c r="N6" s="99"/>
    </row>
    <row r="7" spans="1:14" x14ac:dyDescent="0.2">
      <c r="B7" s="2"/>
      <c r="G7" s="108">
        <v>6</v>
      </c>
      <c r="H7" s="100"/>
      <c r="I7" s="109"/>
      <c r="J7" s="100"/>
      <c r="K7" s="100"/>
      <c r="L7" s="98"/>
      <c r="M7" s="98"/>
      <c r="N7" s="9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2"/>
    </row>
    <row r="9" spans="1:14" ht="14.25" customHeight="1" thickBot="1" x14ac:dyDescent="0.25">
      <c r="A9" s="163" t="s">
        <v>3</v>
      </c>
      <c r="B9" s="163" t="s">
        <v>5</v>
      </c>
      <c r="C9" s="214" t="s">
        <v>0</v>
      </c>
      <c r="D9" s="217" t="s">
        <v>6</v>
      </c>
      <c r="E9" s="22"/>
      <c r="F9" s="6" t="s">
        <v>9</v>
      </c>
      <c r="G9" s="6" t="s">
        <v>10</v>
      </c>
      <c r="H9" s="6" t="s">
        <v>11</v>
      </c>
      <c r="I9" s="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x14ac:dyDescent="0.2">
      <c r="A10" s="164"/>
      <c r="B10" s="164"/>
      <c r="C10" s="215"/>
      <c r="D10" s="218"/>
      <c r="E10" s="14" t="s">
        <v>8</v>
      </c>
      <c r="F10" s="14" t="s">
        <v>13</v>
      </c>
      <c r="G10" s="15" t="s">
        <v>14</v>
      </c>
      <c r="H10" s="15" t="s">
        <v>14</v>
      </c>
      <c r="I10" s="15" t="s">
        <v>14</v>
      </c>
      <c r="J10" s="23" t="s">
        <v>21</v>
      </c>
      <c r="K10" s="23"/>
      <c r="L10" s="173"/>
      <c r="M10" s="173"/>
      <c r="N10" s="176"/>
    </row>
    <row r="11" spans="1:14" ht="15" thickBot="1" x14ac:dyDescent="0.25">
      <c r="A11" s="164"/>
      <c r="B11" s="164"/>
      <c r="C11" s="215"/>
      <c r="D11" s="218"/>
      <c r="E11" s="16" t="s">
        <v>2</v>
      </c>
      <c r="F11" s="16" t="s">
        <v>13</v>
      </c>
      <c r="G11" s="17" t="s">
        <v>15</v>
      </c>
      <c r="H11" s="17" t="s">
        <v>16</v>
      </c>
      <c r="I11" s="17" t="s">
        <v>15</v>
      </c>
      <c r="J11" s="23" t="s">
        <v>22</v>
      </c>
      <c r="K11" s="23" t="s">
        <v>20</v>
      </c>
      <c r="L11" s="173"/>
      <c r="M11" s="173"/>
      <c r="N11" s="176"/>
    </row>
    <row r="12" spans="1:14" x14ac:dyDescent="0.2">
      <c r="A12" s="164"/>
      <c r="B12" s="163" t="s">
        <v>4</v>
      </c>
      <c r="C12" s="215"/>
      <c r="D12" s="218"/>
      <c r="E12" s="16" t="s">
        <v>8</v>
      </c>
      <c r="F12" s="16" t="s">
        <v>13</v>
      </c>
      <c r="G12" s="17" t="s">
        <v>14</v>
      </c>
      <c r="H12" s="17" t="s">
        <v>14</v>
      </c>
      <c r="I12" s="17" t="s">
        <v>14</v>
      </c>
      <c r="J12" s="23" t="s">
        <v>23</v>
      </c>
      <c r="K12" s="23"/>
      <c r="L12" s="173"/>
      <c r="M12" s="173"/>
      <c r="N12" s="176"/>
    </row>
    <row r="13" spans="1:14" ht="15" thickBot="1" x14ac:dyDescent="0.25">
      <c r="A13" s="165"/>
      <c r="B13" s="165"/>
      <c r="C13" s="216"/>
      <c r="D13" s="219"/>
      <c r="E13" s="18" t="s">
        <v>2</v>
      </c>
      <c r="F13" s="18" t="s">
        <v>13</v>
      </c>
      <c r="G13" s="19" t="s">
        <v>15</v>
      </c>
      <c r="H13" s="19" t="s">
        <v>16</v>
      </c>
      <c r="I13" s="19" t="s">
        <v>15</v>
      </c>
      <c r="J13" s="24"/>
      <c r="K13" s="24"/>
      <c r="L13" s="174"/>
      <c r="M13" s="174"/>
      <c r="N13" s="177"/>
    </row>
    <row r="14" spans="1:14" ht="15" thickTop="1" x14ac:dyDescent="0.2">
      <c r="A14" s="228">
        <f>RANK(N14,N$14:N$29)</f>
        <v>1</v>
      </c>
      <c r="B14" s="78" t="s">
        <v>42</v>
      </c>
      <c r="C14" s="203" t="s">
        <v>26</v>
      </c>
      <c r="D14" s="227" t="s">
        <v>79</v>
      </c>
      <c r="E14" s="8" t="s">
        <v>8</v>
      </c>
      <c r="F14" s="11">
        <v>7.7249999999999996</v>
      </c>
      <c r="G14" s="11">
        <v>6.875</v>
      </c>
      <c r="H14" s="11">
        <v>6.8879999999999999</v>
      </c>
      <c r="I14" s="11">
        <v>6.7</v>
      </c>
      <c r="J14" s="28">
        <f t="shared" ref="J14:J29" si="0">ROUND(SUM(F14:I14)/4,3)</f>
        <v>7.0469999999999997</v>
      </c>
      <c r="K14" s="27"/>
      <c r="L14" s="11">
        <f>ROUND(SUM(F14:I14)/4,3)</f>
        <v>7.0469999999999997</v>
      </c>
      <c r="M14" s="185">
        <f>ROUND(SUM(L14:L15)/2,3)</f>
        <v>6.84</v>
      </c>
      <c r="N14" s="187">
        <f>ROUND((M14+M16)/2,3)</f>
        <v>7.0060000000000002</v>
      </c>
    </row>
    <row r="15" spans="1:14" ht="15" thickBot="1" x14ac:dyDescent="0.25">
      <c r="A15" s="229"/>
      <c r="B15" s="35" t="s">
        <v>43</v>
      </c>
      <c r="C15" s="182"/>
      <c r="D15" s="184"/>
      <c r="E15" s="10" t="s">
        <v>2</v>
      </c>
      <c r="F15" s="12">
        <v>7.12</v>
      </c>
      <c r="G15" s="12">
        <v>6.258</v>
      </c>
      <c r="H15" s="12">
        <v>6.7149999999999999</v>
      </c>
      <c r="I15" s="12">
        <v>6.4349999999999996</v>
      </c>
      <c r="J15" s="29">
        <f t="shared" si="0"/>
        <v>6.6319999999999997</v>
      </c>
      <c r="K15" s="30"/>
      <c r="L15" s="12">
        <f>J15-K15</f>
        <v>6.6319999999999997</v>
      </c>
      <c r="M15" s="186"/>
      <c r="N15" s="188"/>
    </row>
    <row r="16" spans="1:14" x14ac:dyDescent="0.2">
      <c r="A16" s="229"/>
      <c r="B16" s="69" t="s">
        <v>34</v>
      </c>
      <c r="C16" s="182"/>
      <c r="D16" s="7"/>
      <c r="E16" s="9" t="s">
        <v>8</v>
      </c>
      <c r="F16" s="13">
        <v>8.15</v>
      </c>
      <c r="G16" s="13">
        <v>6.5129999999999999</v>
      </c>
      <c r="H16" s="13">
        <v>6.3879999999999999</v>
      </c>
      <c r="I16" s="13">
        <v>7.05</v>
      </c>
      <c r="J16" s="31">
        <f t="shared" si="0"/>
        <v>7.0250000000000004</v>
      </c>
      <c r="K16" s="32"/>
      <c r="L16" s="13">
        <f>ROUND(SUM(F16:I16)/4,3)</f>
        <v>7.0250000000000004</v>
      </c>
      <c r="M16" s="232">
        <f>ROUND(SUM(L16:L17)/2,3)</f>
        <v>7.1710000000000003</v>
      </c>
      <c r="N16" s="188"/>
    </row>
    <row r="17" spans="1:14" ht="15" thickBot="1" x14ac:dyDescent="0.25">
      <c r="A17" s="230"/>
      <c r="B17" s="81" t="s">
        <v>87</v>
      </c>
      <c r="C17" s="183"/>
      <c r="D17" s="75" t="s">
        <v>56</v>
      </c>
      <c r="E17" s="20" t="s">
        <v>2</v>
      </c>
      <c r="F17" s="21">
        <v>7.15</v>
      </c>
      <c r="G17" s="21">
        <v>7.0830000000000002</v>
      </c>
      <c r="H17" s="21">
        <v>6.9249999999999998</v>
      </c>
      <c r="I17" s="21">
        <v>8.1080000000000005</v>
      </c>
      <c r="J17" s="33">
        <f t="shared" si="0"/>
        <v>7.3170000000000002</v>
      </c>
      <c r="K17" s="34">
        <v>0</v>
      </c>
      <c r="L17" s="157">
        <f>J17-K17</f>
        <v>7.3170000000000002</v>
      </c>
      <c r="M17" s="233"/>
      <c r="N17" s="189"/>
    </row>
    <row r="18" spans="1:14" ht="15" thickTop="1" x14ac:dyDescent="0.2">
      <c r="A18" s="228">
        <f>RANK(N18,N$14:N$29)</f>
        <v>2</v>
      </c>
      <c r="B18" s="89" t="s">
        <v>32</v>
      </c>
      <c r="C18" s="181" t="s">
        <v>26</v>
      </c>
      <c r="D18" s="227" t="s">
        <v>76</v>
      </c>
      <c r="E18" s="8" t="s">
        <v>8</v>
      </c>
      <c r="F18" s="11">
        <v>6.13</v>
      </c>
      <c r="G18" s="11">
        <v>5.875</v>
      </c>
      <c r="H18" s="11">
        <v>5.9379999999999997</v>
      </c>
      <c r="I18" s="11">
        <v>6.15</v>
      </c>
      <c r="J18" s="28">
        <f t="shared" ref="J18:J21" si="1">ROUND(SUM(F18:I18)/4,3)</f>
        <v>6.0229999999999997</v>
      </c>
      <c r="K18" s="27"/>
      <c r="L18" s="13">
        <f>ROUND(SUM(F18:I18)/4,3)</f>
        <v>6.0229999999999997</v>
      </c>
      <c r="M18" s="185">
        <f>ROUND(SUM(L18:L19)/2,3)</f>
        <v>6.0750000000000002</v>
      </c>
      <c r="N18" s="187">
        <f>ROUND((M18+M20)/2,3)</f>
        <v>6.0839999999999996</v>
      </c>
    </row>
    <row r="19" spans="1:14" ht="15" thickBot="1" x14ac:dyDescent="0.25">
      <c r="A19" s="229"/>
      <c r="B19" s="113" t="s">
        <v>33</v>
      </c>
      <c r="C19" s="182"/>
      <c r="D19" s="184"/>
      <c r="E19" s="10" t="s">
        <v>2</v>
      </c>
      <c r="F19" s="12">
        <v>6.7649999999999997</v>
      </c>
      <c r="G19" s="12">
        <v>6.43</v>
      </c>
      <c r="H19" s="12">
        <v>4.9000000000000004</v>
      </c>
      <c r="I19" s="12">
        <v>6.4080000000000004</v>
      </c>
      <c r="J19" s="29">
        <f t="shared" si="1"/>
        <v>6.1260000000000003</v>
      </c>
      <c r="K19" s="30"/>
      <c r="L19" s="12">
        <f>J19-K19</f>
        <v>6.1260000000000003</v>
      </c>
      <c r="M19" s="186"/>
      <c r="N19" s="188"/>
    </row>
    <row r="20" spans="1:14" ht="15" thickTop="1" x14ac:dyDescent="0.2">
      <c r="A20" s="229"/>
      <c r="B20" s="85" t="s">
        <v>77</v>
      </c>
      <c r="C20" s="182"/>
      <c r="D20" s="7"/>
      <c r="E20" s="9" t="s">
        <v>8</v>
      </c>
      <c r="F20" s="13">
        <v>7.25</v>
      </c>
      <c r="G20" s="13">
        <v>5.7629999999999999</v>
      </c>
      <c r="H20" s="13">
        <v>4.8250000000000002</v>
      </c>
      <c r="I20" s="13">
        <v>5.2</v>
      </c>
      <c r="J20" s="31">
        <f t="shared" si="1"/>
        <v>5.76</v>
      </c>
      <c r="K20" s="32"/>
      <c r="L20" s="13">
        <f>ROUND(SUM(F20:I20)/4,3)</f>
        <v>5.76</v>
      </c>
      <c r="M20" s="232">
        <f>ROUND(SUM(L20:L21)/2,3)</f>
        <v>6.093</v>
      </c>
      <c r="N20" s="188"/>
    </row>
    <row r="21" spans="1:14" ht="15" thickBot="1" x14ac:dyDescent="0.25">
      <c r="A21" s="230"/>
      <c r="B21" s="81" t="s">
        <v>103</v>
      </c>
      <c r="C21" s="183"/>
      <c r="D21" s="76" t="s">
        <v>100</v>
      </c>
      <c r="E21" s="20" t="s">
        <v>2</v>
      </c>
      <c r="F21" s="21">
        <v>6.8449999999999998</v>
      </c>
      <c r="G21" s="21">
        <v>6.4329999999999998</v>
      </c>
      <c r="H21" s="21">
        <v>5.99</v>
      </c>
      <c r="I21" s="21">
        <v>6.43</v>
      </c>
      <c r="J21" s="33">
        <f t="shared" si="1"/>
        <v>6.4249999999999998</v>
      </c>
      <c r="K21" s="34">
        <v>0</v>
      </c>
      <c r="L21" s="152">
        <f>J21-K21</f>
        <v>6.4249999999999998</v>
      </c>
      <c r="M21" s="233"/>
      <c r="N21" s="189"/>
    </row>
    <row r="22" spans="1:14" ht="15" thickTop="1" x14ac:dyDescent="0.2">
      <c r="A22" s="228">
        <f>RANK(N22,N$14:N$29)</f>
        <v>3</v>
      </c>
      <c r="B22" s="62" t="s">
        <v>52</v>
      </c>
      <c r="C22" s="203" t="s">
        <v>26</v>
      </c>
      <c r="D22" s="195" t="s">
        <v>27</v>
      </c>
      <c r="E22" s="8" t="s">
        <v>8</v>
      </c>
      <c r="F22" s="11">
        <v>6.9</v>
      </c>
      <c r="G22" s="11">
        <v>5.3129999999999997</v>
      </c>
      <c r="H22" s="11">
        <v>5.9749999999999996</v>
      </c>
      <c r="I22" s="11">
        <v>5.9</v>
      </c>
      <c r="J22" s="28">
        <f>ROUND(SUM(F22:I22)/4,3)</f>
        <v>6.0220000000000002</v>
      </c>
      <c r="K22" s="27"/>
      <c r="L22" s="158">
        <f>ROUND(SUM(F22:I22)/4,3)</f>
        <v>6.0220000000000002</v>
      </c>
      <c r="M22" s="185">
        <f>ROUND(SUM(L22:L23)/2,3)</f>
        <v>6.0039999999999996</v>
      </c>
      <c r="N22" s="187">
        <f>ROUND((M22+M24)/2,3)</f>
        <v>5.9039999999999999</v>
      </c>
    </row>
    <row r="23" spans="1:14" ht="15" thickBot="1" x14ac:dyDescent="0.25">
      <c r="A23" s="229"/>
      <c r="B23" s="40" t="s">
        <v>28</v>
      </c>
      <c r="C23" s="182"/>
      <c r="D23" s="231"/>
      <c r="E23" s="10" t="s">
        <v>2</v>
      </c>
      <c r="F23" s="12">
        <v>7.05</v>
      </c>
      <c r="G23" s="12">
        <v>5.9980000000000002</v>
      </c>
      <c r="H23" s="12">
        <v>4.3949999999999996</v>
      </c>
      <c r="I23" s="12">
        <v>6.5</v>
      </c>
      <c r="J23" s="29">
        <f>ROUND(SUM(F23:I23)/4,3)</f>
        <v>5.9859999999999998</v>
      </c>
      <c r="K23" s="30"/>
      <c r="L23" s="12">
        <f>J23-K23</f>
        <v>5.9859999999999998</v>
      </c>
      <c r="M23" s="186"/>
      <c r="N23" s="188"/>
    </row>
    <row r="24" spans="1:14" x14ac:dyDescent="0.2">
      <c r="A24" s="229"/>
      <c r="B24" s="74" t="s">
        <v>29</v>
      </c>
      <c r="C24" s="182"/>
      <c r="D24" s="7"/>
      <c r="E24" s="9" t="s">
        <v>8</v>
      </c>
      <c r="F24" s="13">
        <v>7.1</v>
      </c>
      <c r="G24" s="13">
        <v>5.4130000000000003</v>
      </c>
      <c r="H24" s="13">
        <v>5.1130000000000004</v>
      </c>
      <c r="I24" s="13">
        <v>5.2880000000000003</v>
      </c>
      <c r="J24" s="31">
        <f>ROUND(SUM(F24:I24)/4,3)</f>
        <v>5.7290000000000001</v>
      </c>
      <c r="K24" s="32"/>
      <c r="L24" s="13">
        <f>ROUND(SUM(F24:I24)/4,3)</f>
        <v>5.7290000000000001</v>
      </c>
      <c r="M24" s="232">
        <f>ROUND(SUM(L24:L25)/2,3)</f>
        <v>5.8040000000000003</v>
      </c>
      <c r="N24" s="188"/>
    </row>
    <row r="25" spans="1:14" ht="15" thickBot="1" x14ac:dyDescent="0.25">
      <c r="A25" s="230"/>
      <c r="B25" s="39" t="s">
        <v>30</v>
      </c>
      <c r="C25" s="183"/>
      <c r="D25" s="42" t="s">
        <v>31</v>
      </c>
      <c r="E25" s="20" t="s">
        <v>2</v>
      </c>
      <c r="F25" s="21">
        <v>6.0149999999999997</v>
      </c>
      <c r="G25" s="21">
        <v>6.1470000000000002</v>
      </c>
      <c r="H25" s="21">
        <v>5.4749999999999996</v>
      </c>
      <c r="I25" s="21">
        <v>5.8789999999999996</v>
      </c>
      <c r="J25" s="33">
        <f>ROUND(SUM(F25:I25)/4,3)</f>
        <v>5.8789999999999996</v>
      </c>
      <c r="K25" s="34">
        <v>0</v>
      </c>
      <c r="L25" s="152">
        <f>J25-K25</f>
        <v>5.8789999999999996</v>
      </c>
      <c r="M25" s="233"/>
      <c r="N25" s="189"/>
    </row>
    <row r="26" spans="1:14" ht="15" thickTop="1" x14ac:dyDescent="0.2">
      <c r="A26" s="228">
        <f>RANK(N26,N$14:N$29)</f>
        <v>4</v>
      </c>
      <c r="B26" s="89" t="s">
        <v>109</v>
      </c>
      <c r="C26" s="181" t="s">
        <v>26</v>
      </c>
      <c r="D26" s="227" t="s">
        <v>73</v>
      </c>
      <c r="E26" s="8" t="s">
        <v>8</v>
      </c>
      <c r="F26" s="11">
        <v>5.97</v>
      </c>
      <c r="G26" s="11">
        <v>5.7350000000000003</v>
      </c>
      <c r="H26" s="11">
        <v>6</v>
      </c>
      <c r="I26" s="11">
        <v>6.2880000000000003</v>
      </c>
      <c r="J26" s="28">
        <f t="shared" si="0"/>
        <v>5.9980000000000002</v>
      </c>
      <c r="K26" s="27"/>
      <c r="L26" s="158">
        <f>ROUND(SUM(F26:I26)/4,3)</f>
        <v>5.9980000000000002</v>
      </c>
      <c r="M26" s="185">
        <f>ROUND(SUM(L26:L27)/2,3)</f>
        <v>6.1079999999999997</v>
      </c>
      <c r="N26" s="187">
        <f>ROUND((M26+M28)/2,3)</f>
        <v>5.6369999999999996</v>
      </c>
    </row>
    <row r="27" spans="1:14" ht="15" thickBot="1" x14ac:dyDescent="0.25">
      <c r="A27" s="229"/>
      <c r="B27" s="73" t="s">
        <v>122</v>
      </c>
      <c r="C27" s="182"/>
      <c r="D27" s="231"/>
      <c r="E27" s="10" t="s">
        <v>2</v>
      </c>
      <c r="F27" s="12">
        <v>5.8150000000000004</v>
      </c>
      <c r="G27" s="12">
        <v>6</v>
      </c>
      <c r="H27" s="12">
        <v>6.14</v>
      </c>
      <c r="I27" s="12">
        <v>6.9160000000000004</v>
      </c>
      <c r="J27" s="29">
        <f t="shared" si="0"/>
        <v>6.218</v>
      </c>
      <c r="K27" s="30"/>
      <c r="L27" s="12">
        <f>J27-K27</f>
        <v>6.218</v>
      </c>
      <c r="M27" s="186"/>
      <c r="N27" s="188"/>
    </row>
    <row r="28" spans="1:14" x14ac:dyDescent="0.2">
      <c r="A28" s="229"/>
      <c r="B28" s="90" t="s">
        <v>74</v>
      </c>
      <c r="C28" s="182"/>
      <c r="D28" s="7"/>
      <c r="E28" s="9" t="s">
        <v>8</v>
      </c>
      <c r="F28" s="13">
        <v>5.01</v>
      </c>
      <c r="G28" s="13">
        <v>5.6630000000000003</v>
      </c>
      <c r="H28" s="13">
        <v>5.5750000000000002</v>
      </c>
      <c r="I28" s="13">
        <v>5.3380000000000001</v>
      </c>
      <c r="J28" s="31">
        <f t="shared" si="0"/>
        <v>5.3970000000000002</v>
      </c>
      <c r="K28" s="32"/>
      <c r="L28" s="13">
        <f>ROUND(SUM(F28:I28)/4,3)</f>
        <v>5.3970000000000002</v>
      </c>
      <c r="M28" s="232">
        <f>ROUND(SUM(L28:L29)/2,3)</f>
        <v>5.1660000000000004</v>
      </c>
      <c r="N28" s="188"/>
    </row>
    <row r="29" spans="1:14" ht="15" thickBot="1" x14ac:dyDescent="0.25">
      <c r="A29" s="230"/>
      <c r="B29" s="41" t="s">
        <v>123</v>
      </c>
      <c r="C29" s="183"/>
      <c r="D29" s="42" t="s">
        <v>99</v>
      </c>
      <c r="E29" s="20" t="s">
        <v>2</v>
      </c>
      <c r="F29" s="21">
        <v>4.7549999999999999</v>
      </c>
      <c r="G29" s="21">
        <v>6.13</v>
      </c>
      <c r="H29" s="21">
        <v>6.43</v>
      </c>
      <c r="I29" s="21">
        <v>6.42</v>
      </c>
      <c r="J29" s="33">
        <f t="shared" si="0"/>
        <v>5.9340000000000002</v>
      </c>
      <c r="K29" s="34">
        <v>1</v>
      </c>
      <c r="L29" s="157">
        <f>J29-K29</f>
        <v>4.9340000000000002</v>
      </c>
      <c r="M29" s="233"/>
      <c r="N29" s="189"/>
    </row>
    <row r="30" spans="1:14" ht="15" thickTop="1" x14ac:dyDescent="0.2">
      <c r="A30" s="228">
        <v>5</v>
      </c>
      <c r="B30" s="88" t="s">
        <v>107</v>
      </c>
      <c r="C30" s="203" t="s">
        <v>26</v>
      </c>
      <c r="D30" s="195" t="s">
        <v>120</v>
      </c>
      <c r="E30" s="8" t="s">
        <v>8</v>
      </c>
      <c r="F30" s="11">
        <v>6.25</v>
      </c>
      <c r="G30" s="11">
        <v>6.2380000000000004</v>
      </c>
      <c r="H30" s="11">
        <v>5.8</v>
      </c>
      <c r="I30" s="11">
        <v>5.8250000000000002</v>
      </c>
      <c r="J30" s="28">
        <f>ROUND(SUM(F30:I30)/4,3)</f>
        <v>6.0279999999999996</v>
      </c>
      <c r="K30" s="27"/>
      <c r="L30" s="13">
        <f>ROUND(SUM(F30:I30)/4,3)</f>
        <v>6.0279999999999996</v>
      </c>
      <c r="M30" s="185">
        <f>ROUND(SUM(L30:L31)/2,3)</f>
        <v>4.9660000000000002</v>
      </c>
      <c r="N30" s="187">
        <f>ROUND((M30+M32)/2,3)</f>
        <v>5.3079999999999998</v>
      </c>
    </row>
    <row r="31" spans="1:14" ht="15" thickBot="1" x14ac:dyDescent="0.25">
      <c r="A31" s="229"/>
      <c r="B31" s="73" t="s">
        <v>87</v>
      </c>
      <c r="C31" s="182"/>
      <c r="D31" s="184"/>
      <c r="E31" s="10" t="s">
        <v>2</v>
      </c>
      <c r="F31" s="12">
        <v>3.75</v>
      </c>
      <c r="G31" s="12">
        <v>3.88</v>
      </c>
      <c r="H31" s="12">
        <v>2.4</v>
      </c>
      <c r="I31" s="12">
        <v>5.58</v>
      </c>
      <c r="J31" s="29">
        <f>ROUND(SUM(F31:I31)/4,3)</f>
        <v>3.903</v>
      </c>
      <c r="K31" s="30"/>
      <c r="L31" s="12">
        <f>J31-K31</f>
        <v>3.903</v>
      </c>
      <c r="M31" s="186"/>
      <c r="N31" s="188"/>
    </row>
    <row r="32" spans="1:14" x14ac:dyDescent="0.2">
      <c r="A32" s="229"/>
      <c r="B32" s="90" t="s">
        <v>108</v>
      </c>
      <c r="C32" s="182"/>
      <c r="D32" s="7"/>
      <c r="E32" s="9" t="s">
        <v>8</v>
      </c>
      <c r="F32" s="13">
        <v>5.7149999999999999</v>
      </c>
      <c r="G32" s="13">
        <v>4.6749999999999998</v>
      </c>
      <c r="H32" s="13">
        <v>5.2</v>
      </c>
      <c r="I32" s="13">
        <v>5.55</v>
      </c>
      <c r="J32" s="31">
        <f>ROUND(SUM(F32:I32)/4,3)</f>
        <v>5.2850000000000001</v>
      </c>
      <c r="K32" s="32"/>
      <c r="L32" s="13">
        <f>ROUND(SUM(F32:I32)/4,3)</f>
        <v>5.2850000000000001</v>
      </c>
      <c r="M32" s="232">
        <f>ROUND(SUM(L32:L33)/2,3)</f>
        <v>5.65</v>
      </c>
      <c r="N32" s="188"/>
    </row>
    <row r="33" spans="1:14" ht="15" thickBot="1" x14ac:dyDescent="0.25">
      <c r="A33" s="230"/>
      <c r="B33" s="41" t="s">
        <v>89</v>
      </c>
      <c r="C33" s="183"/>
      <c r="D33" s="39" t="s">
        <v>121</v>
      </c>
      <c r="E33" s="20" t="s">
        <v>2</v>
      </c>
      <c r="F33" s="21">
        <v>5.85</v>
      </c>
      <c r="G33" s="21">
        <v>6.65</v>
      </c>
      <c r="H33" s="21">
        <v>5.3</v>
      </c>
      <c r="I33" s="21">
        <v>6.2539999999999996</v>
      </c>
      <c r="J33" s="33">
        <f>ROUND(SUM(F33:I33)/4,3)</f>
        <v>6.0140000000000002</v>
      </c>
      <c r="K33" s="34">
        <v>0</v>
      </c>
      <c r="L33" s="157">
        <f>J33-K33</f>
        <v>6.0140000000000002</v>
      </c>
      <c r="M33" s="233"/>
      <c r="N33" s="189"/>
    </row>
    <row r="34" spans="1:14" ht="15" thickTop="1" x14ac:dyDescent="0.2">
      <c r="D34" s="87"/>
    </row>
  </sheetData>
  <mergeCells count="40">
    <mergeCell ref="N18:N21"/>
    <mergeCell ref="M20:M21"/>
    <mergeCell ref="A18:A21"/>
    <mergeCell ref="C18:C21"/>
    <mergeCell ref="D18:D19"/>
    <mergeCell ref="D30:D31"/>
    <mergeCell ref="D14:D15"/>
    <mergeCell ref="A14:A17"/>
    <mergeCell ref="C14:C17"/>
    <mergeCell ref="A30:A33"/>
    <mergeCell ref="C30:C33"/>
    <mergeCell ref="A4:E4"/>
    <mergeCell ref="A6:E6"/>
    <mergeCell ref="A9:A13"/>
    <mergeCell ref="B9:B11"/>
    <mergeCell ref="C9:C13"/>
    <mergeCell ref="D9:D13"/>
    <mergeCell ref="B12:B13"/>
    <mergeCell ref="N9:N13"/>
    <mergeCell ref="L9:L13"/>
    <mergeCell ref="M9:M13"/>
    <mergeCell ref="N30:N33"/>
    <mergeCell ref="M26:M27"/>
    <mergeCell ref="M14:M15"/>
    <mergeCell ref="M30:M31"/>
    <mergeCell ref="M32:M33"/>
    <mergeCell ref="N26:N29"/>
    <mergeCell ref="M28:M29"/>
    <mergeCell ref="N14:N17"/>
    <mergeCell ref="M16:M17"/>
    <mergeCell ref="M22:M23"/>
    <mergeCell ref="N22:N25"/>
    <mergeCell ref="M24:M25"/>
    <mergeCell ref="M18:M19"/>
    <mergeCell ref="D26:D27"/>
    <mergeCell ref="A26:A29"/>
    <mergeCell ref="C26:C29"/>
    <mergeCell ref="A22:A25"/>
    <mergeCell ref="C22:C25"/>
    <mergeCell ref="D22:D23"/>
  </mergeCells>
  <phoneticPr fontId="13" type="noConversion"/>
  <pageMargins left="0.7" right="0.7" top="0.75" bottom="0.75" header="0.3" footer="0.3"/>
  <pageSetup paperSize="9" scale="92" fitToHeight="5" orientation="landscape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opLeftCell="A10" zoomScale="115" zoomScaleNormal="115" workbookViewId="0">
      <selection activeCell="K6" sqref="K6"/>
    </sheetView>
  </sheetViews>
  <sheetFormatPr defaultColWidth="8.796875" defaultRowHeight="14.25" x14ac:dyDescent="0.2"/>
  <cols>
    <col min="1" max="1" width="4.296875" customWidth="1"/>
    <col min="2" max="2" width="20.19921875" customWidth="1"/>
    <col min="3" max="3" width="4.69921875" customWidth="1"/>
    <col min="4" max="4" width="14.5" customWidth="1"/>
    <col min="5" max="5" width="7.8984375" customWidth="1"/>
    <col min="6" max="6" width="5.8984375" customWidth="1"/>
    <col min="7" max="7" width="8.69921875" customWidth="1"/>
    <col min="8" max="9" width="7.09765625" customWidth="1"/>
    <col min="10" max="10" width="6.3984375" customWidth="1"/>
    <col min="11" max="11" width="6.5" customWidth="1"/>
    <col min="12" max="13" width="5.8984375" customWidth="1"/>
    <col min="14" max="14" width="7.3984375" customWidth="1"/>
    <col min="15" max="15" width="9.296875" customWidth="1"/>
  </cols>
  <sheetData>
    <row r="1" spans="1:14" ht="28.5" customHeight="1" x14ac:dyDescent="0.2">
      <c r="C1" s="5" t="s">
        <v>19</v>
      </c>
      <c r="G1" s="92" t="s">
        <v>1</v>
      </c>
      <c r="H1" s="93" t="s">
        <v>129</v>
      </c>
      <c r="I1" s="94" t="s">
        <v>130</v>
      </c>
      <c r="J1" s="95" t="s">
        <v>131</v>
      </c>
      <c r="K1" s="96" t="s">
        <v>132</v>
      </c>
      <c r="L1" s="97"/>
    </row>
    <row r="2" spans="1:14" x14ac:dyDescent="0.2">
      <c r="G2" s="108" t="s">
        <v>138</v>
      </c>
      <c r="H2" s="105" t="s">
        <v>137</v>
      </c>
      <c r="I2" s="103" t="s">
        <v>136</v>
      </c>
      <c r="J2" s="103" t="s">
        <v>135</v>
      </c>
      <c r="K2" s="103" t="s">
        <v>134</v>
      </c>
      <c r="L2" s="98"/>
      <c r="M2" s="98"/>
      <c r="N2" s="98"/>
    </row>
    <row r="3" spans="1:14" x14ac:dyDescent="0.2">
      <c r="B3" s="1"/>
      <c r="G3" s="108" t="s">
        <v>24</v>
      </c>
      <c r="H3" s="106" t="s">
        <v>134</v>
      </c>
      <c r="I3" s="102" t="s">
        <v>137</v>
      </c>
      <c r="J3" s="103" t="s">
        <v>136</v>
      </c>
      <c r="K3" s="103" t="s">
        <v>135</v>
      </c>
      <c r="L3" s="98"/>
      <c r="M3" s="98"/>
      <c r="N3" s="99"/>
    </row>
    <row r="4" spans="1:14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4" t="s">
        <v>135</v>
      </c>
      <c r="J4" s="103" t="s">
        <v>134</v>
      </c>
      <c r="K4" s="102" t="s">
        <v>137</v>
      </c>
      <c r="L4" s="98"/>
      <c r="M4" s="98"/>
      <c r="N4" s="99"/>
    </row>
    <row r="5" spans="1:14" x14ac:dyDescent="0.2">
      <c r="B5" s="1"/>
      <c r="G5" s="108" t="s">
        <v>133</v>
      </c>
      <c r="H5" s="107" t="s">
        <v>135</v>
      </c>
      <c r="I5" s="103" t="s">
        <v>134</v>
      </c>
      <c r="J5" s="102" t="s">
        <v>137</v>
      </c>
      <c r="K5" s="102" t="s">
        <v>136</v>
      </c>
      <c r="L5" s="98"/>
      <c r="M5" s="98"/>
      <c r="N5" s="99"/>
    </row>
    <row r="6" spans="1:14" ht="15" x14ac:dyDescent="0.2">
      <c r="A6" s="205" t="s">
        <v>124</v>
      </c>
      <c r="B6" s="205"/>
      <c r="C6" s="205"/>
      <c r="D6" s="205"/>
      <c r="E6" s="205"/>
      <c r="G6" s="108">
        <v>5</v>
      </c>
      <c r="H6" s="101"/>
      <c r="I6" s="100"/>
      <c r="J6" s="100"/>
      <c r="K6" s="100"/>
      <c r="L6" s="98"/>
      <c r="M6" s="98"/>
      <c r="N6" s="99"/>
    </row>
    <row r="7" spans="1:14" x14ac:dyDescent="0.2">
      <c r="B7" s="2"/>
      <c r="G7" s="108">
        <v>6</v>
      </c>
      <c r="H7" s="100"/>
      <c r="I7" s="109"/>
      <c r="J7" s="100"/>
      <c r="K7" s="100"/>
      <c r="L7" s="98"/>
      <c r="M7" s="98"/>
      <c r="N7" s="9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2"/>
    </row>
    <row r="9" spans="1:14" ht="14.25" customHeight="1" thickBot="1" x14ac:dyDescent="0.25">
      <c r="A9" s="163" t="s">
        <v>3</v>
      </c>
      <c r="B9" s="163" t="s">
        <v>5</v>
      </c>
      <c r="C9" s="214" t="s">
        <v>0</v>
      </c>
      <c r="D9" s="217" t="s">
        <v>6</v>
      </c>
      <c r="E9" s="22"/>
      <c r="F9" s="6" t="s">
        <v>9</v>
      </c>
      <c r="G9" s="6" t="s">
        <v>10</v>
      </c>
      <c r="H9" s="6" t="s">
        <v>11</v>
      </c>
      <c r="I9" s="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x14ac:dyDescent="0.2">
      <c r="A10" s="164"/>
      <c r="B10" s="164"/>
      <c r="C10" s="215"/>
      <c r="D10" s="218"/>
      <c r="E10" s="14" t="s">
        <v>8</v>
      </c>
      <c r="F10" s="14" t="s">
        <v>13</v>
      </c>
      <c r="G10" s="15" t="s">
        <v>14</v>
      </c>
      <c r="H10" s="15" t="s">
        <v>14</v>
      </c>
      <c r="I10" s="15" t="s">
        <v>14</v>
      </c>
      <c r="J10" s="23" t="s">
        <v>21</v>
      </c>
      <c r="K10" s="23"/>
      <c r="L10" s="173"/>
      <c r="M10" s="173"/>
      <c r="N10" s="176"/>
    </row>
    <row r="11" spans="1:14" ht="15" thickBot="1" x14ac:dyDescent="0.25">
      <c r="A11" s="164"/>
      <c r="B11" s="164"/>
      <c r="C11" s="215"/>
      <c r="D11" s="218"/>
      <c r="E11" s="16" t="s">
        <v>2</v>
      </c>
      <c r="F11" s="16" t="s">
        <v>13</v>
      </c>
      <c r="G11" s="17" t="s">
        <v>15</v>
      </c>
      <c r="H11" s="17" t="s">
        <v>16</v>
      </c>
      <c r="I11" s="17" t="s">
        <v>15</v>
      </c>
      <c r="J11" s="23" t="s">
        <v>22</v>
      </c>
      <c r="K11" s="23" t="s">
        <v>20</v>
      </c>
      <c r="L11" s="173"/>
      <c r="M11" s="173"/>
      <c r="N11" s="176"/>
    </row>
    <row r="12" spans="1:14" x14ac:dyDescent="0.2">
      <c r="A12" s="164"/>
      <c r="B12" s="163" t="s">
        <v>4</v>
      </c>
      <c r="C12" s="215"/>
      <c r="D12" s="218"/>
      <c r="E12" s="16" t="s">
        <v>8</v>
      </c>
      <c r="F12" s="16" t="s">
        <v>13</v>
      </c>
      <c r="G12" s="17" t="s">
        <v>14</v>
      </c>
      <c r="H12" s="17" t="s">
        <v>14</v>
      </c>
      <c r="I12" s="17" t="s">
        <v>14</v>
      </c>
      <c r="J12" s="23" t="s">
        <v>23</v>
      </c>
      <c r="K12" s="23"/>
      <c r="L12" s="173"/>
      <c r="M12" s="173"/>
      <c r="N12" s="176"/>
    </row>
    <row r="13" spans="1:14" ht="15" thickBot="1" x14ac:dyDescent="0.25">
      <c r="A13" s="165"/>
      <c r="B13" s="165"/>
      <c r="C13" s="216"/>
      <c r="D13" s="219"/>
      <c r="E13" s="18" t="s">
        <v>2</v>
      </c>
      <c r="F13" s="18" t="s">
        <v>13</v>
      </c>
      <c r="G13" s="19" t="s">
        <v>15</v>
      </c>
      <c r="H13" s="19" t="s">
        <v>16</v>
      </c>
      <c r="I13" s="19" t="s">
        <v>15</v>
      </c>
      <c r="J13" s="24"/>
      <c r="K13" s="24"/>
      <c r="L13" s="174"/>
      <c r="M13" s="174"/>
      <c r="N13" s="177"/>
    </row>
    <row r="14" spans="1:14" x14ac:dyDescent="0.2">
      <c r="A14" s="234">
        <v>1</v>
      </c>
      <c r="B14" s="4" t="s">
        <v>47</v>
      </c>
      <c r="C14" s="203" t="s">
        <v>26</v>
      </c>
      <c r="D14" s="195"/>
      <c r="E14" s="8" t="s">
        <v>8</v>
      </c>
      <c r="F14" s="11">
        <v>7.125</v>
      </c>
      <c r="G14" s="11">
        <v>7.5380000000000003</v>
      </c>
      <c r="H14" s="11">
        <v>7.5750000000000002</v>
      </c>
      <c r="I14" s="11">
        <v>7.2</v>
      </c>
      <c r="J14" s="28">
        <f t="shared" ref="J14:J17" si="0">ROUND(SUM(F14:I14)/4,3)</f>
        <v>7.36</v>
      </c>
      <c r="K14" s="27"/>
      <c r="L14" s="11">
        <f>ROUND(SUM(F14:I14)/4,3)</f>
        <v>7.36</v>
      </c>
      <c r="M14" s="185">
        <f>ROUND(SUM(L14:L15)/2,3)</f>
        <v>6.25</v>
      </c>
      <c r="N14" s="187">
        <f>ROUND((M14+M16)/2,3)</f>
        <v>6.6509999999999998</v>
      </c>
    </row>
    <row r="15" spans="1:14" ht="15" thickBot="1" x14ac:dyDescent="0.25">
      <c r="A15" s="235"/>
      <c r="B15" s="40" t="s">
        <v>48</v>
      </c>
      <c r="C15" s="182"/>
      <c r="D15" s="184"/>
      <c r="E15" s="10" t="s">
        <v>2</v>
      </c>
      <c r="F15" s="12">
        <v>6.95</v>
      </c>
      <c r="G15" s="12">
        <v>5.6479999999999997</v>
      </c>
      <c r="H15" s="12">
        <v>5.7</v>
      </c>
      <c r="I15" s="12">
        <v>6.258</v>
      </c>
      <c r="J15" s="29">
        <f t="shared" si="0"/>
        <v>6.1390000000000002</v>
      </c>
      <c r="K15" s="30">
        <v>1</v>
      </c>
      <c r="L15" s="12">
        <f>J15-K15</f>
        <v>5.1390000000000002</v>
      </c>
      <c r="M15" s="186"/>
      <c r="N15" s="188"/>
    </row>
    <row r="16" spans="1:14" x14ac:dyDescent="0.2">
      <c r="A16" s="235"/>
      <c r="B16" s="4" t="s">
        <v>29</v>
      </c>
      <c r="C16" s="182"/>
      <c r="D16" s="7" t="s">
        <v>27</v>
      </c>
      <c r="E16" s="9" t="s">
        <v>8</v>
      </c>
      <c r="F16" s="13">
        <v>6.8449999999999998</v>
      </c>
      <c r="G16" s="13">
        <v>6.9249999999999998</v>
      </c>
      <c r="H16" s="13">
        <v>6.95</v>
      </c>
      <c r="I16" s="13">
        <v>7.9749999999999996</v>
      </c>
      <c r="J16" s="31">
        <f t="shared" si="0"/>
        <v>7.1740000000000004</v>
      </c>
      <c r="K16" s="32"/>
      <c r="L16" s="13">
        <f>ROUND(SUM(F16:I16)/4,3)</f>
        <v>7.1740000000000004</v>
      </c>
      <c r="M16" s="232">
        <f>ROUND(SUM(L16:L17)/2,3)</f>
        <v>7.0510000000000002</v>
      </c>
      <c r="N16" s="188"/>
    </row>
    <row r="17" spans="1:14" ht="15" thickBot="1" x14ac:dyDescent="0.25">
      <c r="A17" s="236"/>
      <c r="B17" s="41" t="s">
        <v>30</v>
      </c>
      <c r="C17" s="183"/>
      <c r="D17" s="42" t="s">
        <v>31</v>
      </c>
      <c r="E17" s="20" t="s">
        <v>2</v>
      </c>
      <c r="F17" s="21">
        <v>6.41</v>
      </c>
      <c r="G17" s="21">
        <v>7</v>
      </c>
      <c r="H17" s="21">
        <v>6.7850000000000001</v>
      </c>
      <c r="I17" s="21">
        <v>7.5140000000000002</v>
      </c>
      <c r="J17" s="33">
        <f t="shared" si="0"/>
        <v>6.9269999999999996</v>
      </c>
      <c r="K17" s="34">
        <v>0</v>
      </c>
      <c r="L17" s="21">
        <f>ROUND(SUM(F17:I17)/4,3)</f>
        <v>6.9269999999999996</v>
      </c>
      <c r="M17" s="233"/>
      <c r="N17" s="189"/>
    </row>
    <row r="18" spans="1:14" ht="15" thickTop="1" x14ac:dyDescent="0.2"/>
  </sheetData>
  <mergeCells count="16">
    <mergeCell ref="L9:L13"/>
    <mergeCell ref="M9:M13"/>
    <mergeCell ref="N9:N13"/>
    <mergeCell ref="B12:B13"/>
    <mergeCell ref="A14:A17"/>
    <mergeCell ref="C14:C17"/>
    <mergeCell ref="D14:D15"/>
    <mergeCell ref="M14:M15"/>
    <mergeCell ref="N14:N17"/>
    <mergeCell ref="M16:M17"/>
    <mergeCell ref="A4:E4"/>
    <mergeCell ref="A6:E6"/>
    <mergeCell ref="A9:A13"/>
    <mergeCell ref="B9:B11"/>
    <mergeCell ref="C9:C13"/>
    <mergeCell ref="D9:D13"/>
  </mergeCells>
  <pageMargins left="0.35433070866141736" right="0.48" top="0.47244094488188981" bottom="1" header="0.35433070866141736" footer="0.51181102362204722"/>
  <pageSetup paperSize="9" scale="99" fitToHeight="5" orientation="landscape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B1" zoomScale="115" zoomScaleNormal="115" workbookViewId="0">
      <selection activeCell="G2" sqref="G2:G5"/>
    </sheetView>
  </sheetViews>
  <sheetFormatPr defaultColWidth="8.796875" defaultRowHeight="14.25" x14ac:dyDescent="0.2"/>
  <cols>
    <col min="1" max="1" width="4.296875" customWidth="1"/>
    <col min="2" max="2" width="20.19921875" customWidth="1"/>
    <col min="3" max="3" width="4.69921875" customWidth="1"/>
    <col min="4" max="4" width="19.09765625" customWidth="1"/>
    <col min="5" max="5" width="7.8984375" customWidth="1"/>
    <col min="6" max="6" width="5.8984375" customWidth="1"/>
    <col min="7" max="7" width="8.69921875" customWidth="1"/>
    <col min="8" max="9" width="7.09765625" customWidth="1"/>
    <col min="10" max="10" width="6.3984375" customWidth="1"/>
    <col min="11" max="11" width="6.5" customWidth="1"/>
    <col min="12" max="13" width="5.8984375" customWidth="1"/>
    <col min="14" max="14" width="7.3984375" customWidth="1"/>
    <col min="15" max="15" width="9.296875" customWidth="1"/>
  </cols>
  <sheetData>
    <row r="1" spans="1:14" ht="28.5" customHeight="1" x14ac:dyDescent="0.2">
      <c r="C1" s="5" t="s">
        <v>19</v>
      </c>
      <c r="G1" s="92" t="s">
        <v>1</v>
      </c>
      <c r="H1" s="93" t="s">
        <v>129</v>
      </c>
      <c r="I1" s="94" t="s">
        <v>130</v>
      </c>
      <c r="J1" s="95" t="s">
        <v>131</v>
      </c>
      <c r="K1" s="96" t="s">
        <v>132</v>
      </c>
      <c r="L1" s="97"/>
    </row>
    <row r="2" spans="1:14" x14ac:dyDescent="0.2">
      <c r="G2" s="108" t="s">
        <v>138</v>
      </c>
      <c r="H2" s="105" t="s">
        <v>137</v>
      </c>
      <c r="I2" s="103" t="s">
        <v>136</v>
      </c>
      <c r="J2" s="103" t="s">
        <v>135</v>
      </c>
      <c r="K2" s="103" t="s">
        <v>134</v>
      </c>
      <c r="L2" s="98"/>
      <c r="M2" s="98"/>
      <c r="N2" s="98"/>
    </row>
    <row r="3" spans="1:14" x14ac:dyDescent="0.2">
      <c r="B3" s="1"/>
      <c r="G3" s="108" t="s">
        <v>24</v>
      </c>
      <c r="H3" s="106" t="s">
        <v>134</v>
      </c>
      <c r="I3" s="102" t="s">
        <v>137</v>
      </c>
      <c r="J3" s="103" t="s">
        <v>136</v>
      </c>
      <c r="K3" s="103" t="s">
        <v>135</v>
      </c>
      <c r="L3" s="98"/>
      <c r="M3" s="98"/>
      <c r="N3" s="99"/>
    </row>
    <row r="4" spans="1:14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4" t="s">
        <v>135</v>
      </c>
      <c r="J4" s="103" t="s">
        <v>134</v>
      </c>
      <c r="K4" s="102" t="s">
        <v>137</v>
      </c>
      <c r="L4" s="98"/>
      <c r="M4" s="98"/>
      <c r="N4" s="99"/>
    </row>
    <row r="5" spans="1:14" x14ac:dyDescent="0.2">
      <c r="B5" s="1"/>
      <c r="G5" s="108" t="s">
        <v>133</v>
      </c>
      <c r="H5" s="107" t="s">
        <v>135</v>
      </c>
      <c r="I5" s="103" t="s">
        <v>134</v>
      </c>
      <c r="J5" s="102" t="s">
        <v>137</v>
      </c>
      <c r="K5" s="102" t="s">
        <v>136</v>
      </c>
      <c r="L5" s="98"/>
      <c r="M5" s="98"/>
      <c r="N5" s="99"/>
    </row>
    <row r="6" spans="1:14" ht="15" x14ac:dyDescent="0.2">
      <c r="A6" s="205" t="s">
        <v>49</v>
      </c>
      <c r="B6" s="205"/>
      <c r="C6" s="205"/>
      <c r="D6" s="205"/>
      <c r="E6" s="205"/>
      <c r="G6" s="108">
        <v>5</v>
      </c>
      <c r="H6" s="101"/>
      <c r="I6" s="100"/>
      <c r="J6" s="100"/>
      <c r="K6" s="100"/>
      <c r="L6" s="98"/>
      <c r="M6" s="98"/>
      <c r="N6" s="99"/>
    </row>
    <row r="7" spans="1:14" x14ac:dyDescent="0.2">
      <c r="B7" s="2"/>
      <c r="G7" s="108">
        <v>6</v>
      </c>
      <c r="H7" s="100"/>
      <c r="I7" s="109"/>
      <c r="J7" s="100"/>
      <c r="K7" s="100"/>
      <c r="L7" s="98"/>
      <c r="M7" s="98"/>
      <c r="N7" s="9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2"/>
    </row>
    <row r="9" spans="1:14" ht="14.25" customHeight="1" thickBot="1" x14ac:dyDescent="0.25">
      <c r="A9" s="163" t="s">
        <v>3</v>
      </c>
      <c r="B9" s="163" t="s">
        <v>5</v>
      </c>
      <c r="C9" s="214" t="s">
        <v>0</v>
      </c>
      <c r="D9" s="217" t="s">
        <v>6</v>
      </c>
      <c r="E9" s="22"/>
      <c r="F9" s="6" t="s">
        <v>9</v>
      </c>
      <c r="G9" s="6" t="s">
        <v>10</v>
      </c>
      <c r="H9" s="6" t="s">
        <v>11</v>
      </c>
      <c r="I9" s="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x14ac:dyDescent="0.2">
      <c r="A10" s="164"/>
      <c r="B10" s="164"/>
      <c r="C10" s="215"/>
      <c r="D10" s="218"/>
      <c r="E10" s="14" t="s">
        <v>8</v>
      </c>
      <c r="F10" s="14" t="s">
        <v>13</v>
      </c>
      <c r="G10" s="15" t="s">
        <v>14</v>
      </c>
      <c r="H10" s="15" t="s">
        <v>14</v>
      </c>
      <c r="I10" s="15" t="s">
        <v>14</v>
      </c>
      <c r="J10" s="23" t="s">
        <v>21</v>
      </c>
      <c r="K10" s="23"/>
      <c r="L10" s="173"/>
      <c r="M10" s="173"/>
      <c r="N10" s="176"/>
    </row>
    <row r="11" spans="1:14" ht="15" thickBot="1" x14ac:dyDescent="0.25">
      <c r="A11" s="164"/>
      <c r="B11" s="164"/>
      <c r="C11" s="215"/>
      <c r="D11" s="218"/>
      <c r="E11" s="16" t="s">
        <v>2</v>
      </c>
      <c r="F11" s="16" t="s">
        <v>13</v>
      </c>
      <c r="G11" s="17" t="s">
        <v>15</v>
      </c>
      <c r="H11" s="17" t="s">
        <v>16</v>
      </c>
      <c r="I11" s="17" t="s">
        <v>15</v>
      </c>
      <c r="J11" s="23" t="s">
        <v>22</v>
      </c>
      <c r="K11" s="23" t="s">
        <v>20</v>
      </c>
      <c r="L11" s="173"/>
      <c r="M11" s="173"/>
      <c r="N11" s="176"/>
    </row>
    <row r="12" spans="1:14" x14ac:dyDescent="0.2">
      <c r="A12" s="164"/>
      <c r="B12" s="163" t="s">
        <v>4</v>
      </c>
      <c r="C12" s="215"/>
      <c r="D12" s="218"/>
      <c r="E12" s="16" t="s">
        <v>8</v>
      </c>
      <c r="F12" s="16" t="s">
        <v>13</v>
      </c>
      <c r="G12" s="17" t="s">
        <v>14</v>
      </c>
      <c r="H12" s="17" t="s">
        <v>14</v>
      </c>
      <c r="I12" s="17" t="s">
        <v>14</v>
      </c>
      <c r="J12" s="23" t="s">
        <v>23</v>
      </c>
      <c r="K12" s="23"/>
      <c r="L12" s="173"/>
      <c r="M12" s="173"/>
      <c r="N12" s="176"/>
    </row>
    <row r="13" spans="1:14" ht="15" thickBot="1" x14ac:dyDescent="0.25">
      <c r="A13" s="165"/>
      <c r="B13" s="165"/>
      <c r="C13" s="216"/>
      <c r="D13" s="219"/>
      <c r="E13" s="18" t="s">
        <v>2</v>
      </c>
      <c r="F13" s="18" t="s">
        <v>13</v>
      </c>
      <c r="G13" s="19" t="s">
        <v>15</v>
      </c>
      <c r="H13" s="19" t="s">
        <v>16</v>
      </c>
      <c r="I13" s="19" t="s">
        <v>15</v>
      </c>
      <c r="J13" s="24"/>
      <c r="K13" s="24"/>
      <c r="L13" s="174"/>
      <c r="M13" s="174"/>
      <c r="N13" s="177"/>
    </row>
    <row r="14" spans="1:14" x14ac:dyDescent="0.2">
      <c r="A14" s="234">
        <v>1</v>
      </c>
      <c r="B14" s="88" t="s">
        <v>114</v>
      </c>
      <c r="C14" s="203" t="s">
        <v>26</v>
      </c>
      <c r="D14" s="195" t="s">
        <v>115</v>
      </c>
      <c r="E14" s="8" t="s">
        <v>8</v>
      </c>
      <c r="F14" s="11">
        <v>6.5449999999999999</v>
      </c>
      <c r="G14" s="11">
        <v>6.1749999999999998</v>
      </c>
      <c r="H14" s="11">
        <v>6.4130000000000003</v>
      </c>
      <c r="I14" s="11">
        <v>6.0880000000000001</v>
      </c>
      <c r="J14" s="28">
        <f t="shared" ref="J14:J21" si="0">ROUND(SUM(F14:I14)/4,3)</f>
        <v>6.3049999999999997</v>
      </c>
      <c r="K14" s="27"/>
      <c r="L14" s="11">
        <f>ROUND(SUM(F14:I14)/4,3)</f>
        <v>6.3049999999999997</v>
      </c>
      <c r="M14" s="185">
        <f>ROUND(SUM(L14:L15)/2,3)</f>
        <v>6.7080000000000002</v>
      </c>
      <c r="N14" s="187">
        <f>ROUND((M14+M16)/2,3)</f>
        <v>6.6639999999999997</v>
      </c>
    </row>
    <row r="15" spans="1:14" ht="15" thickBot="1" x14ac:dyDescent="0.25">
      <c r="A15" s="235"/>
      <c r="B15" s="73" t="s">
        <v>41</v>
      </c>
      <c r="C15" s="182"/>
      <c r="D15" s="184"/>
      <c r="E15" s="10" t="s">
        <v>2</v>
      </c>
      <c r="F15" s="12">
        <v>6.83</v>
      </c>
      <c r="G15" s="12">
        <v>7.55</v>
      </c>
      <c r="H15" s="12">
        <v>6.8</v>
      </c>
      <c r="I15" s="12">
        <v>7.26</v>
      </c>
      <c r="J15" s="29">
        <f t="shared" si="0"/>
        <v>7.11</v>
      </c>
      <c r="K15" s="30"/>
      <c r="L15" s="12">
        <f>J15-K15</f>
        <v>7.11</v>
      </c>
      <c r="M15" s="186"/>
      <c r="N15" s="188"/>
    </row>
    <row r="16" spans="1:14" x14ac:dyDescent="0.2">
      <c r="A16" s="235"/>
      <c r="B16" s="160" t="s">
        <v>116</v>
      </c>
      <c r="C16" s="182"/>
      <c r="D16" s="7"/>
      <c r="E16" s="9" t="s">
        <v>8</v>
      </c>
      <c r="F16" s="13">
        <v>6.98</v>
      </c>
      <c r="G16" s="13">
        <v>6.3250000000000002</v>
      </c>
      <c r="H16" s="13">
        <v>5.7380000000000004</v>
      </c>
      <c r="I16" s="13">
        <v>6.6630000000000003</v>
      </c>
      <c r="J16" s="31">
        <f t="shared" si="0"/>
        <v>6.4269999999999996</v>
      </c>
      <c r="K16" s="32"/>
      <c r="L16" s="13">
        <f>ROUND(SUM(F16:I16)/4,3)</f>
        <v>6.4269999999999996</v>
      </c>
      <c r="M16" s="232">
        <f>ROUND(SUM(L16:L17)/2,3)</f>
        <v>6.6189999999999998</v>
      </c>
      <c r="N16" s="188"/>
    </row>
    <row r="17" spans="1:14" ht="15" thickBot="1" x14ac:dyDescent="0.25">
      <c r="A17" s="236"/>
      <c r="B17" s="91" t="s">
        <v>126</v>
      </c>
      <c r="C17" s="183"/>
      <c r="D17" s="76" t="s">
        <v>125</v>
      </c>
      <c r="E17" s="20" t="s">
        <v>2</v>
      </c>
      <c r="F17" s="21">
        <v>6.53</v>
      </c>
      <c r="G17" s="21">
        <v>6.8</v>
      </c>
      <c r="H17" s="21">
        <v>6.26</v>
      </c>
      <c r="I17" s="21">
        <v>7.6550000000000002</v>
      </c>
      <c r="J17" s="33">
        <f t="shared" si="0"/>
        <v>6.8109999999999999</v>
      </c>
      <c r="K17" s="34">
        <v>0</v>
      </c>
      <c r="L17" s="21">
        <f>ROUND(SUM(F17:I17)/4,3)</f>
        <v>6.8109999999999999</v>
      </c>
      <c r="M17" s="233"/>
      <c r="N17" s="189"/>
    </row>
    <row r="18" spans="1:14" ht="15" thickTop="1" x14ac:dyDescent="0.2">
      <c r="A18" s="234">
        <v>2</v>
      </c>
      <c r="B18" s="89" t="s">
        <v>50</v>
      </c>
      <c r="C18" s="203" t="s">
        <v>26</v>
      </c>
      <c r="D18" s="195" t="s">
        <v>27</v>
      </c>
      <c r="E18" s="8" t="s">
        <v>8</v>
      </c>
      <c r="F18" s="11">
        <v>6.915</v>
      </c>
      <c r="G18" s="11">
        <v>6.5</v>
      </c>
      <c r="H18" s="11">
        <v>6.5</v>
      </c>
      <c r="I18" s="11">
        <v>5.7750000000000004</v>
      </c>
      <c r="J18" s="28">
        <f t="shared" si="0"/>
        <v>6.423</v>
      </c>
      <c r="K18" s="27"/>
      <c r="L18" s="11">
        <f>ROUND(SUM(F18:I18)/4,3)</f>
        <v>6.423</v>
      </c>
      <c r="M18" s="185">
        <f>ROUND(SUM(L18:L19)/2,3)</f>
        <v>6.59</v>
      </c>
      <c r="N18" s="187">
        <f>ROUND((M18+M20)/2,3)</f>
        <v>6.593</v>
      </c>
    </row>
    <row r="19" spans="1:14" ht="15" thickBot="1" x14ac:dyDescent="0.25">
      <c r="A19" s="235"/>
      <c r="B19" s="40" t="s">
        <v>43</v>
      </c>
      <c r="C19" s="182"/>
      <c r="D19" s="231"/>
      <c r="E19" s="10" t="s">
        <v>2</v>
      </c>
      <c r="F19" s="12">
        <v>6.89</v>
      </c>
      <c r="G19" s="12">
        <v>6.7</v>
      </c>
      <c r="H19" s="12">
        <v>6.923</v>
      </c>
      <c r="I19" s="12">
        <v>6.5149999999999997</v>
      </c>
      <c r="J19" s="29">
        <f t="shared" si="0"/>
        <v>6.7569999999999997</v>
      </c>
      <c r="K19" s="30"/>
      <c r="L19" s="12">
        <f>J19-K19</f>
        <v>6.7569999999999997</v>
      </c>
      <c r="M19" s="186"/>
      <c r="N19" s="188"/>
    </row>
    <row r="20" spans="1:14" x14ac:dyDescent="0.2">
      <c r="A20" s="235"/>
      <c r="B20" s="4" t="s">
        <v>29</v>
      </c>
      <c r="C20" s="182"/>
      <c r="D20" s="7"/>
      <c r="E20" s="9" t="s">
        <v>8</v>
      </c>
      <c r="F20" s="13">
        <v>6.9249999999999998</v>
      </c>
      <c r="G20" s="13">
        <v>5.6379999999999999</v>
      </c>
      <c r="H20" s="13">
        <v>6.0380000000000003</v>
      </c>
      <c r="I20" s="13">
        <v>6.0880000000000001</v>
      </c>
      <c r="J20" s="31">
        <f t="shared" si="0"/>
        <v>6.1719999999999997</v>
      </c>
      <c r="K20" s="32"/>
      <c r="L20" s="13">
        <f>ROUND(SUM(F20:I20)/4,3)</f>
        <v>6.1719999999999997</v>
      </c>
      <c r="M20" s="232">
        <f>ROUND(SUM(L20:L21)/2,3)</f>
        <v>6.5949999999999998</v>
      </c>
      <c r="N20" s="188"/>
    </row>
    <row r="21" spans="1:14" ht="15" thickBot="1" x14ac:dyDescent="0.25">
      <c r="A21" s="236"/>
      <c r="B21" s="91" t="s">
        <v>30</v>
      </c>
      <c r="C21" s="183"/>
      <c r="D21" s="42" t="s">
        <v>31</v>
      </c>
      <c r="E21" s="20" t="s">
        <v>2</v>
      </c>
      <c r="F21" s="21">
        <v>6.39</v>
      </c>
      <c r="G21" s="21">
        <v>7.133</v>
      </c>
      <c r="H21" s="21">
        <v>6.95</v>
      </c>
      <c r="I21" s="21">
        <v>7.6</v>
      </c>
      <c r="J21" s="33">
        <f t="shared" si="0"/>
        <v>7.0179999999999998</v>
      </c>
      <c r="K21" s="34">
        <v>0</v>
      </c>
      <c r="L21" s="21">
        <f>ROUND(SUM(F21:I21)/4,3)</f>
        <v>7.0179999999999998</v>
      </c>
      <c r="M21" s="233"/>
      <c r="N21" s="189"/>
    </row>
    <row r="22" spans="1:14" ht="15" thickTop="1" x14ac:dyDescent="0.2">
      <c r="A22" s="234">
        <v>3</v>
      </c>
      <c r="B22" s="89" t="s">
        <v>111</v>
      </c>
      <c r="C22" s="203" t="s">
        <v>26</v>
      </c>
      <c r="D22" s="195" t="s">
        <v>76</v>
      </c>
      <c r="E22" s="8" t="s">
        <v>8</v>
      </c>
      <c r="F22" s="11">
        <v>6.2149999999999999</v>
      </c>
      <c r="G22" s="11">
        <v>6.45</v>
      </c>
      <c r="H22" s="11">
        <v>6.4249999999999998</v>
      </c>
      <c r="I22" s="11">
        <v>6.375</v>
      </c>
      <c r="J22" s="28">
        <f t="shared" ref="J22:J33" si="1">ROUND(SUM(F22:I22)/4,3)</f>
        <v>6.3659999999999997</v>
      </c>
      <c r="K22" s="27"/>
      <c r="L22" s="11">
        <f>ROUND(SUM(F22:I22)/4,3)</f>
        <v>6.3659999999999997</v>
      </c>
      <c r="M22" s="185">
        <f>ROUND(SUM(L22:L23)/2,3)</f>
        <v>6.5330000000000004</v>
      </c>
      <c r="N22" s="187">
        <f>ROUND((M22+M24)/2,3)</f>
        <v>6.4489999999999998</v>
      </c>
    </row>
    <row r="23" spans="1:14" x14ac:dyDescent="0.2">
      <c r="A23" s="235"/>
      <c r="B23" s="40" t="s">
        <v>59</v>
      </c>
      <c r="C23" s="182"/>
      <c r="D23" s="184"/>
      <c r="E23" s="10" t="s">
        <v>2</v>
      </c>
      <c r="F23" s="12">
        <v>6.65</v>
      </c>
      <c r="G23" s="12">
        <v>6.48</v>
      </c>
      <c r="H23" s="12">
        <v>6.8419999999999996</v>
      </c>
      <c r="I23" s="12">
        <v>6.8230000000000004</v>
      </c>
      <c r="J23" s="29">
        <f t="shared" si="1"/>
        <v>6.6989999999999998</v>
      </c>
      <c r="K23" s="30"/>
      <c r="L23" s="12">
        <f>J23-K23</f>
        <v>6.6989999999999998</v>
      </c>
      <c r="M23" s="186"/>
      <c r="N23" s="188"/>
    </row>
    <row r="24" spans="1:14" x14ac:dyDescent="0.2">
      <c r="A24" s="235"/>
      <c r="B24" s="88" t="s">
        <v>77</v>
      </c>
      <c r="C24" s="182"/>
      <c r="D24" s="7"/>
      <c r="E24" s="9" t="s">
        <v>8</v>
      </c>
      <c r="F24" s="13">
        <v>7.25</v>
      </c>
      <c r="G24" s="13">
        <v>6.0129999999999999</v>
      </c>
      <c r="H24" s="13">
        <v>5.8630000000000004</v>
      </c>
      <c r="I24" s="13">
        <v>6.5</v>
      </c>
      <c r="J24" s="31">
        <f t="shared" ref="J24" si="2">ROUND(SUM(F24:I24)/4,3)</f>
        <v>6.407</v>
      </c>
      <c r="K24" s="32"/>
      <c r="L24" s="13">
        <f>ROUND(SUM(F24:I24)/4,3)</f>
        <v>6.407</v>
      </c>
      <c r="M24" s="232">
        <f>ROUND(SUM(L24:L25)/2,3)</f>
        <v>6.3650000000000002</v>
      </c>
      <c r="N24" s="188"/>
    </row>
    <row r="25" spans="1:14" ht="15" thickBot="1" x14ac:dyDescent="0.25">
      <c r="A25" s="236"/>
      <c r="B25" s="41" t="s">
        <v>35</v>
      </c>
      <c r="C25" s="183"/>
      <c r="D25" s="42" t="s">
        <v>36</v>
      </c>
      <c r="E25" s="20" t="s">
        <v>2</v>
      </c>
      <c r="F25" s="21">
        <v>6.95</v>
      </c>
      <c r="G25" s="21">
        <v>6.8570000000000002</v>
      </c>
      <c r="H25" s="21">
        <v>4.8499999999999996</v>
      </c>
      <c r="I25" s="21">
        <v>6.63</v>
      </c>
      <c r="J25" s="33">
        <f t="shared" si="1"/>
        <v>6.3220000000000001</v>
      </c>
      <c r="K25" s="34">
        <v>0</v>
      </c>
      <c r="L25" s="21">
        <f>ROUND(SUM(F25:I25)/4,3)</f>
        <v>6.3220000000000001</v>
      </c>
      <c r="M25" s="233"/>
      <c r="N25" s="189"/>
    </row>
    <row r="26" spans="1:14" ht="15" thickTop="1" x14ac:dyDescent="0.2">
      <c r="A26" s="234">
        <v>4</v>
      </c>
      <c r="B26" s="114" t="s">
        <v>54</v>
      </c>
      <c r="C26" s="203" t="s">
        <v>26</v>
      </c>
      <c r="D26" s="195" t="s">
        <v>27</v>
      </c>
      <c r="E26" s="8" t="s">
        <v>8</v>
      </c>
      <c r="F26" s="11">
        <v>6.68</v>
      </c>
      <c r="G26" s="11">
        <v>6.4880000000000004</v>
      </c>
      <c r="H26" s="11">
        <v>5.85</v>
      </c>
      <c r="I26" s="11">
        <v>5.85</v>
      </c>
      <c r="J26" s="28">
        <f>ROUND(SUM(F26:I26)/4,3)</f>
        <v>6.2169999999999996</v>
      </c>
      <c r="K26" s="27"/>
      <c r="L26" s="11">
        <f>ROUND(SUM(F26:I26)/4,3)</f>
        <v>6.2169999999999996</v>
      </c>
      <c r="M26" s="185">
        <f>ROUND(SUM(L26:L27)/2,3)</f>
        <v>6.4370000000000003</v>
      </c>
      <c r="N26" s="187">
        <f>ROUND((M26+M28)/2,3)</f>
        <v>6.3460000000000001</v>
      </c>
    </row>
    <row r="27" spans="1:14" ht="15" thickBot="1" x14ac:dyDescent="0.25">
      <c r="A27" s="235"/>
      <c r="B27" s="40" t="s">
        <v>40</v>
      </c>
      <c r="C27" s="182"/>
      <c r="D27" s="231"/>
      <c r="E27" s="10" t="s">
        <v>2</v>
      </c>
      <c r="F27" s="12">
        <v>7.16</v>
      </c>
      <c r="G27" s="12">
        <v>6.6189999999999998</v>
      </c>
      <c r="H27" s="12">
        <v>6.335</v>
      </c>
      <c r="I27" s="12">
        <v>6.51</v>
      </c>
      <c r="J27" s="29">
        <f>ROUND(SUM(F27:I27)/4,3)</f>
        <v>6.6559999999999997</v>
      </c>
      <c r="K27" s="30"/>
      <c r="L27" s="12">
        <f>J27-K27</f>
        <v>6.6559999999999997</v>
      </c>
      <c r="M27" s="186"/>
      <c r="N27" s="188"/>
    </row>
    <row r="28" spans="1:14" x14ac:dyDescent="0.2">
      <c r="A28" s="235"/>
      <c r="B28" s="4" t="s">
        <v>29</v>
      </c>
      <c r="C28" s="182"/>
      <c r="D28" s="7"/>
      <c r="E28" s="9" t="s">
        <v>8</v>
      </c>
      <c r="F28" s="13">
        <v>7.1</v>
      </c>
      <c r="G28" s="13">
        <v>5.9379999999999997</v>
      </c>
      <c r="H28" s="13">
        <v>5.9630000000000001</v>
      </c>
      <c r="I28" s="13">
        <v>6.2629999999999999</v>
      </c>
      <c r="J28" s="31">
        <f>ROUND(SUM(F28:I28)/4,3)</f>
        <v>6.3159999999999998</v>
      </c>
      <c r="K28" s="32"/>
      <c r="L28" s="13">
        <f>ROUND(SUM(F28:I28)/4,3)</f>
        <v>6.3159999999999998</v>
      </c>
      <c r="M28" s="232">
        <f>ROUND(SUM(L28:L29)/2,3)</f>
        <v>6.2539999999999996</v>
      </c>
      <c r="N28" s="188"/>
    </row>
    <row r="29" spans="1:14" ht="15" thickBot="1" x14ac:dyDescent="0.25">
      <c r="A29" s="236"/>
      <c r="B29" s="91" t="s">
        <v>30</v>
      </c>
      <c r="C29" s="183"/>
      <c r="D29" s="42" t="s">
        <v>31</v>
      </c>
      <c r="E29" s="20" t="s">
        <v>2</v>
      </c>
      <c r="F29" s="21">
        <v>5.9749999999999996</v>
      </c>
      <c r="G29" s="21">
        <v>6.6040000000000001</v>
      </c>
      <c r="H29" s="21">
        <v>5.2249999999999996</v>
      </c>
      <c r="I29" s="21">
        <v>6.96</v>
      </c>
      <c r="J29" s="33">
        <f>ROUND(SUM(F29:I29)/4,3)</f>
        <v>6.1909999999999998</v>
      </c>
      <c r="K29" s="34">
        <v>0</v>
      </c>
      <c r="L29" s="21">
        <f>ROUND(SUM(F29:I29)/4,3)</f>
        <v>6.1909999999999998</v>
      </c>
      <c r="M29" s="233"/>
      <c r="N29" s="189"/>
    </row>
    <row r="30" spans="1:14" ht="15" thickTop="1" x14ac:dyDescent="0.2">
      <c r="A30" s="234">
        <v>5</v>
      </c>
      <c r="B30" s="89" t="s">
        <v>112</v>
      </c>
      <c r="C30" s="203" t="s">
        <v>26</v>
      </c>
      <c r="D30" s="195" t="s">
        <v>64</v>
      </c>
      <c r="E30" s="8" t="s">
        <v>8</v>
      </c>
      <c r="F30" s="11">
        <v>5.9749999999999996</v>
      </c>
      <c r="G30" s="11">
        <v>5.1630000000000003</v>
      </c>
      <c r="H30" s="11">
        <v>5.0880000000000001</v>
      </c>
      <c r="I30" s="11">
        <v>5.25</v>
      </c>
      <c r="J30" s="28">
        <f t="shared" si="1"/>
        <v>5.3689999999999998</v>
      </c>
      <c r="K30" s="27"/>
      <c r="L30" s="11">
        <f>ROUND(SUM(F30:I30)/4,3)</f>
        <v>5.3689999999999998</v>
      </c>
      <c r="M30" s="185">
        <f>ROUND(SUM(L30:L31)/2,3)</f>
        <v>5.72</v>
      </c>
      <c r="N30" s="187">
        <f>ROUND((M30+M32)/2,3)</f>
        <v>5.931</v>
      </c>
    </row>
    <row r="31" spans="1:14" ht="15" thickBot="1" x14ac:dyDescent="0.25">
      <c r="A31" s="235"/>
      <c r="B31" s="73" t="s">
        <v>46</v>
      </c>
      <c r="C31" s="182"/>
      <c r="D31" s="184"/>
      <c r="E31" s="10" t="s">
        <v>2</v>
      </c>
      <c r="F31" s="12">
        <v>5.89</v>
      </c>
      <c r="G31" s="12">
        <v>5.9480000000000004</v>
      </c>
      <c r="H31" s="12">
        <v>5.14</v>
      </c>
      <c r="I31" s="12">
        <v>7.3</v>
      </c>
      <c r="J31" s="29">
        <f t="shared" si="1"/>
        <v>6.07</v>
      </c>
      <c r="K31" s="30"/>
      <c r="L31" s="12">
        <f>J31-K31</f>
        <v>6.07</v>
      </c>
      <c r="M31" s="186"/>
      <c r="N31" s="188"/>
    </row>
    <row r="32" spans="1:14" x14ac:dyDescent="0.2">
      <c r="A32" s="235"/>
      <c r="B32" s="90" t="s">
        <v>113</v>
      </c>
      <c r="C32" s="182"/>
      <c r="D32" s="7"/>
      <c r="E32" s="9" t="s">
        <v>8</v>
      </c>
      <c r="F32" s="13">
        <v>7.13</v>
      </c>
      <c r="G32" s="13">
        <v>5.3250000000000002</v>
      </c>
      <c r="H32" s="13">
        <v>5.625</v>
      </c>
      <c r="I32" s="13">
        <v>5.55</v>
      </c>
      <c r="J32" s="31">
        <f t="shared" si="1"/>
        <v>5.9080000000000004</v>
      </c>
      <c r="K32" s="32"/>
      <c r="L32" s="13">
        <f>ROUND(SUM(F32:I32)/4,3)</f>
        <v>5.9080000000000004</v>
      </c>
      <c r="M32" s="232">
        <f>ROUND(SUM(L32:L33)/2,3)</f>
        <v>6.141</v>
      </c>
      <c r="N32" s="188"/>
    </row>
    <row r="33" spans="1:14" ht="15" thickBot="1" x14ac:dyDescent="0.25">
      <c r="A33" s="236"/>
      <c r="B33" s="41" t="s">
        <v>93</v>
      </c>
      <c r="C33" s="183"/>
      <c r="D33" s="42" t="s">
        <v>127</v>
      </c>
      <c r="E33" s="20" t="s">
        <v>2</v>
      </c>
      <c r="F33" s="21">
        <v>6.26</v>
      </c>
      <c r="G33" s="21">
        <v>6.2370000000000001</v>
      </c>
      <c r="H33" s="21">
        <v>6.1</v>
      </c>
      <c r="I33" s="21">
        <v>6.8970000000000002</v>
      </c>
      <c r="J33" s="33">
        <f t="shared" si="1"/>
        <v>6.3739999999999997</v>
      </c>
      <c r="K33" s="34">
        <v>0</v>
      </c>
      <c r="L33" s="21">
        <f>ROUND(SUM(F33:I33)/4,3)</f>
        <v>6.3739999999999997</v>
      </c>
      <c r="M33" s="233"/>
      <c r="N33" s="189"/>
    </row>
    <row r="34" spans="1:14" ht="15" thickTop="1" x14ac:dyDescent="0.2">
      <c r="B34" s="87"/>
    </row>
  </sheetData>
  <mergeCells count="40">
    <mergeCell ref="A4:E4"/>
    <mergeCell ref="A6:E6"/>
    <mergeCell ref="A9:A13"/>
    <mergeCell ref="B9:B11"/>
    <mergeCell ref="C9:C13"/>
    <mergeCell ref="D9:D13"/>
    <mergeCell ref="B12:B13"/>
    <mergeCell ref="N9:N13"/>
    <mergeCell ref="N22:N25"/>
    <mergeCell ref="M24:M25"/>
    <mergeCell ref="A22:A25"/>
    <mergeCell ref="C22:C25"/>
    <mergeCell ref="D22:D23"/>
    <mergeCell ref="M22:M23"/>
    <mergeCell ref="L9:L13"/>
    <mergeCell ref="M9:M13"/>
    <mergeCell ref="D14:D15"/>
    <mergeCell ref="M14:M15"/>
    <mergeCell ref="D30:D31"/>
    <mergeCell ref="A30:A33"/>
    <mergeCell ref="C30:C33"/>
    <mergeCell ref="A14:A17"/>
    <mergeCell ref="C14:C17"/>
    <mergeCell ref="M16:M17"/>
    <mergeCell ref="D26:D27"/>
    <mergeCell ref="A18:A21"/>
    <mergeCell ref="C18:C21"/>
    <mergeCell ref="D18:D19"/>
    <mergeCell ref="A26:A29"/>
    <mergeCell ref="C26:C29"/>
    <mergeCell ref="N30:N33"/>
    <mergeCell ref="M30:M31"/>
    <mergeCell ref="M32:M33"/>
    <mergeCell ref="N18:N21"/>
    <mergeCell ref="M20:M21"/>
    <mergeCell ref="N14:N17"/>
    <mergeCell ref="N26:N29"/>
    <mergeCell ref="M28:M29"/>
    <mergeCell ref="M26:M27"/>
    <mergeCell ref="M18:M19"/>
  </mergeCells>
  <phoneticPr fontId="13" type="noConversion"/>
  <pageMargins left="0.3" right="0.35433070866141736" top="0.47244094488188981" bottom="0.9" header="0.35433070866141736" footer="0.51181102362204722"/>
  <pageSetup paperSize="9" scale="95" fitToHeight="5" orientation="landscape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115" zoomScaleNormal="115" workbookViewId="0">
      <selection activeCell="K6" sqref="K6"/>
    </sheetView>
  </sheetViews>
  <sheetFormatPr defaultColWidth="8.796875" defaultRowHeight="14.25" x14ac:dyDescent="0.2"/>
  <cols>
    <col min="1" max="1" width="4.296875" customWidth="1"/>
    <col min="2" max="2" width="20.19921875" customWidth="1"/>
    <col min="3" max="3" width="4.69921875" customWidth="1"/>
    <col min="4" max="4" width="19.09765625" customWidth="1"/>
    <col min="5" max="5" width="7.8984375" customWidth="1"/>
    <col min="6" max="6" width="5.8984375" customWidth="1"/>
    <col min="7" max="7" width="8.69921875" customWidth="1"/>
    <col min="8" max="9" width="7.09765625" customWidth="1"/>
    <col min="10" max="10" width="6.3984375" customWidth="1"/>
    <col min="11" max="11" width="6.5" customWidth="1"/>
    <col min="12" max="13" width="5.8984375" customWidth="1"/>
    <col min="14" max="14" width="7.3984375" customWidth="1"/>
    <col min="15" max="15" width="9.296875" customWidth="1"/>
  </cols>
  <sheetData>
    <row r="1" spans="1:14" ht="28.5" customHeight="1" x14ac:dyDescent="0.2">
      <c r="C1" s="5" t="s">
        <v>19</v>
      </c>
      <c r="G1" s="92" t="s">
        <v>1</v>
      </c>
      <c r="H1" s="93" t="s">
        <v>129</v>
      </c>
      <c r="I1" s="94" t="s">
        <v>130</v>
      </c>
      <c r="J1" s="95" t="s">
        <v>131</v>
      </c>
      <c r="K1" s="96" t="s">
        <v>132</v>
      </c>
      <c r="L1" s="97"/>
    </row>
    <row r="2" spans="1:14" x14ac:dyDescent="0.2">
      <c r="G2" s="108" t="s">
        <v>138</v>
      </c>
      <c r="H2" s="105" t="s">
        <v>137</v>
      </c>
      <c r="I2" s="103" t="s">
        <v>136</v>
      </c>
      <c r="J2" s="103" t="s">
        <v>135</v>
      </c>
      <c r="K2" s="103" t="s">
        <v>134</v>
      </c>
      <c r="L2" s="98"/>
      <c r="M2" s="98"/>
      <c r="N2" s="98"/>
    </row>
    <row r="3" spans="1:14" x14ac:dyDescent="0.2">
      <c r="B3" s="1"/>
      <c r="G3" s="108" t="s">
        <v>24</v>
      </c>
      <c r="H3" s="106" t="s">
        <v>134</v>
      </c>
      <c r="I3" s="102" t="s">
        <v>137</v>
      </c>
      <c r="J3" s="103" t="s">
        <v>136</v>
      </c>
      <c r="K3" s="103" t="s">
        <v>135</v>
      </c>
      <c r="L3" s="98"/>
      <c r="M3" s="98"/>
      <c r="N3" s="99"/>
    </row>
    <row r="4" spans="1:14" ht="15" x14ac:dyDescent="0.2">
      <c r="A4" s="161" t="s">
        <v>155</v>
      </c>
      <c r="B4" s="161"/>
      <c r="C4" s="161"/>
      <c r="D4" s="161"/>
      <c r="E4" s="161"/>
      <c r="G4" s="108" t="s">
        <v>51</v>
      </c>
      <c r="H4" s="105" t="s">
        <v>136</v>
      </c>
      <c r="I4" s="104" t="s">
        <v>135</v>
      </c>
      <c r="J4" s="103" t="s">
        <v>134</v>
      </c>
      <c r="K4" s="102" t="s">
        <v>137</v>
      </c>
      <c r="L4" s="98"/>
      <c r="M4" s="98"/>
      <c r="N4" s="99"/>
    </row>
    <row r="5" spans="1:14" x14ac:dyDescent="0.2">
      <c r="B5" s="1"/>
      <c r="G5" s="108" t="s">
        <v>133</v>
      </c>
      <c r="H5" s="107" t="s">
        <v>135</v>
      </c>
      <c r="I5" s="103" t="s">
        <v>134</v>
      </c>
      <c r="J5" s="102" t="s">
        <v>137</v>
      </c>
      <c r="K5" s="102" t="s">
        <v>136</v>
      </c>
      <c r="L5" s="98"/>
      <c r="M5" s="98"/>
      <c r="N5" s="99"/>
    </row>
    <row r="6" spans="1:14" ht="15" x14ac:dyDescent="0.2">
      <c r="A6" s="205" t="s">
        <v>139</v>
      </c>
      <c r="B6" s="205"/>
      <c r="C6" s="205"/>
      <c r="D6" s="205"/>
      <c r="E6" s="205"/>
      <c r="G6" s="108">
        <v>5</v>
      </c>
      <c r="H6" s="101"/>
      <c r="I6" s="100"/>
      <c r="J6" s="100"/>
      <c r="K6" s="100"/>
      <c r="L6" s="98"/>
      <c r="M6" s="98"/>
      <c r="N6" s="99"/>
    </row>
    <row r="7" spans="1:14" x14ac:dyDescent="0.2">
      <c r="B7" s="2"/>
      <c r="G7" s="108">
        <v>6</v>
      </c>
      <c r="H7" s="100"/>
      <c r="I7" s="109"/>
      <c r="J7" s="100"/>
      <c r="K7" s="100"/>
      <c r="L7" s="98"/>
      <c r="M7" s="98"/>
      <c r="N7" s="99"/>
    </row>
    <row r="8" spans="1:14" ht="6.75" customHeight="1" thickBo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2"/>
    </row>
    <row r="9" spans="1:14" ht="14.25" customHeight="1" thickBot="1" x14ac:dyDescent="0.25">
      <c r="A9" s="163" t="s">
        <v>3</v>
      </c>
      <c r="B9" s="163" t="s">
        <v>5</v>
      </c>
      <c r="C9" s="214" t="s">
        <v>0</v>
      </c>
      <c r="D9" s="217" t="s">
        <v>6</v>
      </c>
      <c r="E9" s="22"/>
      <c r="F9" s="6" t="s">
        <v>9</v>
      </c>
      <c r="G9" s="6" t="s">
        <v>10</v>
      </c>
      <c r="H9" s="6" t="s">
        <v>11</v>
      </c>
      <c r="I9" s="6" t="s">
        <v>12</v>
      </c>
      <c r="J9" s="6"/>
      <c r="K9" s="6"/>
      <c r="L9" s="172" t="s">
        <v>18</v>
      </c>
      <c r="M9" s="172" t="s">
        <v>17</v>
      </c>
      <c r="N9" s="175" t="s">
        <v>7</v>
      </c>
    </row>
    <row r="10" spans="1:14" x14ac:dyDescent="0.2">
      <c r="A10" s="164"/>
      <c r="B10" s="164"/>
      <c r="C10" s="215"/>
      <c r="D10" s="218"/>
      <c r="E10" s="14" t="s">
        <v>8</v>
      </c>
      <c r="F10" s="14" t="s">
        <v>13</v>
      </c>
      <c r="G10" s="15" t="s">
        <v>14</v>
      </c>
      <c r="H10" s="15" t="s">
        <v>14</v>
      </c>
      <c r="I10" s="15" t="s">
        <v>14</v>
      </c>
      <c r="J10" s="23" t="s">
        <v>21</v>
      </c>
      <c r="K10" s="23"/>
      <c r="L10" s="173"/>
      <c r="M10" s="173"/>
      <c r="N10" s="176"/>
    </row>
    <row r="11" spans="1:14" ht="15" thickBot="1" x14ac:dyDescent="0.25">
      <c r="A11" s="164"/>
      <c r="B11" s="164"/>
      <c r="C11" s="215"/>
      <c r="D11" s="218"/>
      <c r="E11" s="16" t="s">
        <v>2</v>
      </c>
      <c r="F11" s="16" t="s">
        <v>13</v>
      </c>
      <c r="G11" s="17" t="s">
        <v>15</v>
      </c>
      <c r="H11" s="17" t="s">
        <v>16</v>
      </c>
      <c r="I11" s="17" t="s">
        <v>15</v>
      </c>
      <c r="J11" s="23" t="s">
        <v>22</v>
      </c>
      <c r="K11" s="23" t="s">
        <v>20</v>
      </c>
      <c r="L11" s="173"/>
      <c r="M11" s="173"/>
      <c r="N11" s="176"/>
    </row>
    <row r="12" spans="1:14" x14ac:dyDescent="0.2">
      <c r="A12" s="164"/>
      <c r="B12" s="163" t="s">
        <v>4</v>
      </c>
      <c r="C12" s="215"/>
      <c r="D12" s="218"/>
      <c r="E12" s="16" t="s">
        <v>8</v>
      </c>
      <c r="F12" s="16" t="s">
        <v>13</v>
      </c>
      <c r="G12" s="17" t="s">
        <v>14</v>
      </c>
      <c r="H12" s="17" t="s">
        <v>14</v>
      </c>
      <c r="I12" s="17" t="s">
        <v>14</v>
      </c>
      <c r="J12" s="23" t="s">
        <v>23</v>
      </c>
      <c r="K12" s="23"/>
      <c r="L12" s="173"/>
      <c r="M12" s="173"/>
      <c r="N12" s="176"/>
    </row>
    <row r="13" spans="1:14" ht="15" thickBot="1" x14ac:dyDescent="0.25">
      <c r="A13" s="165"/>
      <c r="B13" s="165"/>
      <c r="C13" s="216"/>
      <c r="D13" s="219"/>
      <c r="E13" s="18" t="s">
        <v>2</v>
      </c>
      <c r="F13" s="18" t="s">
        <v>13</v>
      </c>
      <c r="G13" s="19" t="s">
        <v>15</v>
      </c>
      <c r="H13" s="19" t="s">
        <v>16</v>
      </c>
      <c r="I13" s="19" t="s">
        <v>15</v>
      </c>
      <c r="J13" s="24"/>
      <c r="K13" s="24"/>
      <c r="L13" s="174"/>
      <c r="M13" s="174"/>
      <c r="N13" s="177"/>
    </row>
    <row r="14" spans="1:14" x14ac:dyDescent="0.2">
      <c r="A14" s="234">
        <f>RANK(N14,N$14:N$17)</f>
        <v>1</v>
      </c>
      <c r="B14" s="88" t="s">
        <v>117</v>
      </c>
      <c r="C14" s="203" t="s">
        <v>26</v>
      </c>
      <c r="D14" s="195" t="s">
        <v>115</v>
      </c>
      <c r="E14" s="8" t="s">
        <v>8</v>
      </c>
      <c r="F14" s="11">
        <v>6.3049999999999997</v>
      </c>
      <c r="G14" s="11">
        <v>6.3630000000000004</v>
      </c>
      <c r="H14" s="11">
        <v>6.7249999999999996</v>
      </c>
      <c r="I14" s="11">
        <v>6.3630000000000004</v>
      </c>
      <c r="J14" s="28">
        <f t="shared" ref="J14:J17" si="0">ROUND(SUM(F14:I14)/4,3)</f>
        <v>6.4390000000000001</v>
      </c>
      <c r="K14" s="27"/>
      <c r="L14" s="11">
        <f>ROUND(SUM(F14:I14)/4,3)</f>
        <v>6.4390000000000001</v>
      </c>
      <c r="M14" s="185">
        <f>ROUND(SUM(L14:L15)/2,3)</f>
        <v>6.6779999999999999</v>
      </c>
      <c r="N14" s="187">
        <f>ROUND((M14+M16)/2,3)</f>
        <v>6.6849999999999996</v>
      </c>
    </row>
    <row r="15" spans="1:14" x14ac:dyDescent="0.2">
      <c r="A15" s="235"/>
      <c r="B15" s="73" t="s">
        <v>128</v>
      </c>
      <c r="C15" s="182"/>
      <c r="D15" s="184"/>
      <c r="E15" s="10" t="s">
        <v>2</v>
      </c>
      <c r="F15" s="12">
        <v>6.62</v>
      </c>
      <c r="G15" s="12">
        <v>7.4130000000000003</v>
      </c>
      <c r="H15" s="12">
        <v>6.55</v>
      </c>
      <c r="I15" s="12">
        <v>7.0830000000000002</v>
      </c>
      <c r="J15" s="29">
        <f t="shared" si="0"/>
        <v>6.9169999999999998</v>
      </c>
      <c r="K15" s="30"/>
      <c r="L15" s="12">
        <f>J15-K15</f>
        <v>6.9169999999999998</v>
      </c>
      <c r="M15" s="186"/>
      <c r="N15" s="188"/>
    </row>
    <row r="16" spans="1:14" x14ac:dyDescent="0.2">
      <c r="A16" s="235"/>
      <c r="B16" s="159" t="s">
        <v>116</v>
      </c>
      <c r="C16" s="182"/>
      <c r="D16" s="7"/>
      <c r="E16" s="9" t="s">
        <v>8</v>
      </c>
      <c r="F16" s="13">
        <v>7.1849999999999996</v>
      </c>
      <c r="G16" s="13">
        <v>6.2629999999999999</v>
      </c>
      <c r="H16" s="13">
        <v>5.8129999999999997</v>
      </c>
      <c r="I16" s="13">
        <v>6.2</v>
      </c>
      <c r="J16" s="31">
        <f t="shared" si="0"/>
        <v>6.3650000000000002</v>
      </c>
      <c r="K16" s="32"/>
      <c r="L16" s="13">
        <f>ROUND(SUM(F16:I16)/4,3)</f>
        <v>6.3650000000000002</v>
      </c>
      <c r="M16" s="232">
        <f>ROUND(SUM(L16:L17)/2,3)</f>
        <v>6.6909999999999998</v>
      </c>
      <c r="N16" s="188"/>
    </row>
    <row r="17" spans="1:14" ht="15" thickBot="1" x14ac:dyDescent="0.25">
      <c r="A17" s="236"/>
      <c r="B17" s="91" t="s">
        <v>126</v>
      </c>
      <c r="C17" s="183"/>
      <c r="D17" s="76" t="s">
        <v>125</v>
      </c>
      <c r="E17" s="20" t="s">
        <v>2</v>
      </c>
      <c r="F17" s="21">
        <v>6.375</v>
      </c>
      <c r="G17" s="21">
        <v>7.4669999999999996</v>
      </c>
      <c r="H17" s="21">
        <v>5.75</v>
      </c>
      <c r="I17" s="21">
        <v>8.4749999999999996</v>
      </c>
      <c r="J17" s="33">
        <f t="shared" si="0"/>
        <v>7.0170000000000003</v>
      </c>
      <c r="K17" s="34">
        <v>0</v>
      </c>
      <c r="L17" s="21">
        <f>ROUND(SUM(F17:I17)/4,3)</f>
        <v>7.0170000000000003</v>
      </c>
      <c r="M17" s="233"/>
      <c r="N17" s="189"/>
    </row>
    <row r="18" spans="1:14" ht="15" thickTop="1" x14ac:dyDescent="0.2">
      <c r="B18" s="87"/>
    </row>
  </sheetData>
  <mergeCells count="16">
    <mergeCell ref="A14:A17"/>
    <mergeCell ref="C14:C17"/>
    <mergeCell ref="D14:D15"/>
    <mergeCell ref="M14:M15"/>
    <mergeCell ref="N14:N17"/>
    <mergeCell ref="M16:M17"/>
    <mergeCell ref="L9:L13"/>
    <mergeCell ref="M9:M13"/>
    <mergeCell ref="N9:N13"/>
    <mergeCell ref="B12:B13"/>
    <mergeCell ref="A4:E4"/>
    <mergeCell ref="A6:E6"/>
    <mergeCell ref="A9:A13"/>
    <mergeCell ref="B9:B11"/>
    <mergeCell ref="C9:C13"/>
    <mergeCell ref="D9:D13"/>
  </mergeCells>
  <pageMargins left="0.3" right="0.35433070866141736" top="0.47244094488188981" bottom="0.9" header="0.35433070866141736" footer="0.51181102362204722"/>
  <pageSetup paperSize="9" scale="97" fitToHeight="5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CH 1 star F</vt:lpstr>
      <vt:lpstr>CH 1 star M</vt:lpstr>
      <vt:lpstr>J 1 star F</vt:lpstr>
      <vt:lpstr>Sen 1 Star F</vt:lpstr>
      <vt:lpstr>Sen 1 Star M</vt:lpstr>
      <vt:lpstr>J 2 star F</vt:lpstr>
      <vt:lpstr>J 2 star M</vt:lpstr>
      <vt:lpstr>Sen 2 star F</vt:lpstr>
      <vt:lpstr>Sen 2 star M</vt:lpstr>
      <vt:lpstr>advanced</vt:lpstr>
      <vt:lpstr>open</vt:lpstr>
      <vt:lpstr>Pas-de-Deux J 2 star</vt:lpstr>
      <vt:lpstr>Pas-de-Deux 3 star</vt:lpstr>
    </vt:vector>
  </TitlesOfParts>
  <Company>LAUSANNE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</dc:creator>
  <cp:lastModifiedBy>Singlehurst's</cp:lastModifiedBy>
  <cp:lastPrinted>2014-11-30T03:11:49Z</cp:lastPrinted>
  <dcterms:created xsi:type="dcterms:W3CDTF">2007-05-31T07:44:00Z</dcterms:created>
  <dcterms:modified xsi:type="dcterms:W3CDTF">2014-11-30T03:42:58Z</dcterms:modified>
</cp:coreProperties>
</file>